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195" windowHeight="4965" firstSheet="2" activeTab="2"/>
  </bookViews>
  <sheets>
    <sheet name="MB végétal" sheetId="1" r:id="rId1"/>
    <sheet name="MB animale" sheetId="2" r:id="rId2"/>
    <sheet name="mb-charges struc" sheetId="3" r:id="rId3"/>
    <sheet name="sig et tab financ" sheetId="4" r:id="rId4"/>
    <sheet name="bilan en socié" sheetId="5" r:id="rId5"/>
    <sheet name="MB-rvn-cren-proj" sheetId="6" r:id="rId6"/>
    <sheet name="bilan-socié-proj" sheetId="7" r:id="rId7"/>
  </sheets>
  <definedNames/>
  <calcPr fullCalcOnLoad="1"/>
</workbook>
</file>

<file path=xl/sharedStrings.xml><?xml version="1.0" encoding="utf-8"?>
<sst xmlns="http://schemas.openxmlformats.org/spreadsheetml/2006/main" count="1057" uniqueCount="417">
  <si>
    <t xml:space="preserve"> </t>
  </si>
  <si>
    <t>ACTIVITE</t>
  </si>
  <si>
    <t>par ha</t>
  </si>
  <si>
    <t>SURFACE (ha)</t>
  </si>
  <si>
    <t>ventes</t>
  </si>
  <si>
    <t>cessions int. semences</t>
  </si>
  <si>
    <t>prélèvements en nature</t>
  </si>
  <si>
    <t>variation des stocks</t>
  </si>
  <si>
    <t>autres produits</t>
  </si>
  <si>
    <t>PRODUIT BRUT</t>
  </si>
  <si>
    <t>engrais</t>
  </si>
  <si>
    <t>semences</t>
  </si>
  <si>
    <t>traitements</t>
  </si>
  <si>
    <t>combustibles</t>
  </si>
  <si>
    <t>fournitures diverses</t>
  </si>
  <si>
    <r>
      <t>travaux par tiers</t>
    </r>
    <r>
      <rPr>
        <sz val="8"/>
        <rFont val="Arial"/>
        <family val="2"/>
      </rPr>
      <t>(récolte)</t>
    </r>
  </si>
  <si>
    <t>autres frais de cultures</t>
  </si>
  <si>
    <t>taxes et cotisa profess</t>
  </si>
  <si>
    <t>main d'oeuvre temp.</t>
  </si>
  <si>
    <t>CHARGES OPER.</t>
  </si>
  <si>
    <t>MARGE BRUTE</t>
  </si>
  <si>
    <t>tot marge brute fourrage</t>
  </si>
  <si>
    <t>cessions int. aliment</t>
  </si>
  <si>
    <t>Subventions</t>
  </si>
  <si>
    <t>tot marge brute cult. de vent</t>
  </si>
  <si>
    <t>ANNEE N</t>
  </si>
  <si>
    <t>ANNEE N-1</t>
  </si>
  <si>
    <t>ANNEE N-2</t>
  </si>
  <si>
    <t>MB lait</t>
  </si>
  <si>
    <t>ventes, achats bruts</t>
  </si>
  <si>
    <t>var des stocks</t>
  </si>
  <si>
    <t>produits ou charges</t>
  </si>
  <si>
    <t>par unité</t>
  </si>
  <si>
    <t>nb d'unité (ugb,litres,...)</t>
  </si>
  <si>
    <t xml:space="preserve">ventes </t>
  </si>
  <si>
    <t>ventes de réformes</t>
  </si>
  <si>
    <t>ventes de veaux de 8 jours</t>
  </si>
  <si>
    <t>autres ventes (viande)</t>
  </si>
  <si>
    <t>autres ventes (genisses..)</t>
  </si>
  <si>
    <t>primes bovins</t>
  </si>
  <si>
    <t>primes SFP+mais ens</t>
  </si>
  <si>
    <t>aliment concentré acheté</t>
  </si>
  <si>
    <t>aliment concentré produit</t>
  </si>
  <si>
    <t>frais vétérinaires</t>
  </si>
  <si>
    <t>travaux par tiers (animaux)</t>
  </si>
  <si>
    <t>autres frais d'élevage</t>
  </si>
  <si>
    <t>taxe cotisat. profession</t>
  </si>
  <si>
    <t>main-d'oeuvre temporaire</t>
  </si>
  <si>
    <t>coût fourrag. produits</t>
  </si>
  <si>
    <t>fourrages achetés</t>
  </si>
  <si>
    <t>paille, litière achetée</t>
  </si>
  <si>
    <t>CHARGES OPERATION.</t>
  </si>
  <si>
    <t>SAU ANNEE N</t>
  </si>
  <si>
    <t>ANNEES</t>
  </si>
  <si>
    <t>N</t>
  </si>
  <si>
    <t>N-1</t>
  </si>
  <si>
    <t>N-2</t>
  </si>
  <si>
    <t>marge brute culture 1</t>
  </si>
  <si>
    <t>marge brute culture 2</t>
  </si>
  <si>
    <t>marge brute culture 3</t>
  </si>
  <si>
    <t>marge brute culture 4</t>
  </si>
  <si>
    <t>marge brute culture 5</t>
  </si>
  <si>
    <t>marge brute culture 6</t>
  </si>
  <si>
    <t>total marge brute végétale</t>
  </si>
  <si>
    <t>Marge brute lait</t>
  </si>
  <si>
    <t>marge brute animale 2</t>
  </si>
  <si>
    <t>marge brute animale 3</t>
  </si>
  <si>
    <t>marge brute animale 4</t>
  </si>
  <si>
    <t>marge brute animale 5</t>
  </si>
  <si>
    <t>marge brute animale 6</t>
  </si>
  <si>
    <t xml:space="preserve">total marge brute animale </t>
  </si>
  <si>
    <t>total autres produits non affectés</t>
  </si>
  <si>
    <t>total autres charges operat. non affectées</t>
  </si>
  <si>
    <t xml:space="preserve">MARGE BRUTE GLOBALE </t>
  </si>
  <si>
    <t>fermages et charges locatives</t>
  </si>
  <si>
    <t>entretien  foncier et amendements</t>
  </si>
  <si>
    <t>impôts fonciers (non compris dans les fermages: terres perso.)</t>
  </si>
  <si>
    <t>autres charges de structure liées au foncier (1er niv)</t>
  </si>
  <si>
    <t>amortissements des améliorations foncières</t>
  </si>
  <si>
    <t xml:space="preserve">total foncier </t>
  </si>
  <si>
    <t>carburants lubrifiants</t>
  </si>
  <si>
    <t>crédit-bail et location de matériel</t>
  </si>
  <si>
    <t>entretien, réparation et achat petit matériel</t>
  </si>
  <si>
    <t>travaux par tiers non compris dans les MB (semis etc suivt cgea)</t>
  </si>
  <si>
    <t>autres charges de structure liées au matériel (1er niv)</t>
  </si>
  <si>
    <t>amortissement du matériel et des installatio</t>
  </si>
  <si>
    <t>total matériel</t>
  </si>
  <si>
    <t>location des bâtiments et charges locatives</t>
  </si>
  <si>
    <t>entretien et réparations</t>
  </si>
  <si>
    <t>autres charges de structure liées au bâtiments (1er niv)</t>
  </si>
  <si>
    <t>amortissement des bâtiments</t>
  </si>
  <si>
    <t>total bâtiments</t>
  </si>
  <si>
    <t>rémunérations des salariés et indemnités des stagiaires</t>
  </si>
  <si>
    <t>charges sociales salariés</t>
  </si>
  <si>
    <t xml:space="preserve">charges sociales des exploitants </t>
  </si>
  <si>
    <t>la rémunérartion du travail ici n'est pas une charge (sociétés)</t>
  </si>
  <si>
    <t>total charges de main-d'oeuvre</t>
  </si>
  <si>
    <t>intêrets des emprunts fonciers</t>
  </si>
  <si>
    <t>intêrets des emprunts LMT</t>
  </si>
  <si>
    <t>intêrets des emprunts CT</t>
  </si>
  <si>
    <t>autres charges financières</t>
  </si>
  <si>
    <t>total charges financières</t>
  </si>
  <si>
    <t>eau, gaz, électricité</t>
  </si>
  <si>
    <t>autres fournitures</t>
  </si>
  <si>
    <t>assurances non affectées</t>
  </si>
  <si>
    <t>intermédiaires et honoraires</t>
  </si>
  <si>
    <t>transports et déplacements (hors amortissements)</t>
  </si>
  <si>
    <t>Impôts et taxes : hors impôts fonciers et taxes sur les produits compris dans les MB (anda..).</t>
  </si>
  <si>
    <t>autres charges d'exploitation</t>
  </si>
  <si>
    <t>autres amortissements et provisions</t>
  </si>
  <si>
    <t>total charges diverses</t>
  </si>
  <si>
    <t>reprise sur amortissements et provisions</t>
  </si>
  <si>
    <t>produits financiers et autres produits</t>
  </si>
  <si>
    <t>Résultat courant</t>
  </si>
  <si>
    <t>prod. exception (ex: lié à vente d'immo) hors dot subv équipt</t>
  </si>
  <si>
    <t>dotation subvetion d'équipement</t>
  </si>
  <si>
    <t>charges exceptionnelles</t>
  </si>
  <si>
    <r>
      <t xml:space="preserve">Résultat net </t>
    </r>
    <r>
      <rPr>
        <sz val="12"/>
        <rFont val="Arial"/>
        <family val="2"/>
      </rPr>
      <t>(hors rémun. du travail - sociétés)</t>
    </r>
  </si>
  <si>
    <t>Rémunération du travail des associés</t>
  </si>
  <si>
    <t>Résultat social</t>
  </si>
  <si>
    <t>autres charges de 1° niveau liées au foncier</t>
  </si>
  <si>
    <t>total foncier hors amortissements</t>
  </si>
  <si>
    <t>autres charges de 1° niveau liées au matériel</t>
  </si>
  <si>
    <t>total matériel hors amortissements</t>
  </si>
  <si>
    <t xml:space="preserve">location des bâtiments et charges locatives (dont mises à dispo) </t>
  </si>
  <si>
    <t>autres charges de 1° niveau liées au bâtiments</t>
  </si>
  <si>
    <t>total bâtiments hors amortissements</t>
  </si>
  <si>
    <r>
      <t xml:space="preserve">charges sociales des exploitants </t>
    </r>
    <r>
      <rPr>
        <sz val="10"/>
        <rFont val="Arial"/>
        <family val="2"/>
      </rPr>
      <t>(ne pas prendre en compte la rémunération du travail pour les sociétés dans les charges mais le prendre pour le calcul de la msa)</t>
    </r>
  </si>
  <si>
    <t>autres charges d'exploitations de 1° niveau</t>
  </si>
  <si>
    <t>total charges diverses (de 1° niveau)</t>
  </si>
  <si>
    <t>Excedent brut d'exploitation</t>
  </si>
  <si>
    <t>dotations aux amortissements et aux provisions</t>
  </si>
  <si>
    <t>reprise sur amortissement ou provisions</t>
  </si>
  <si>
    <t>autres (+ si produit)</t>
  </si>
  <si>
    <t>Résultat d'exploitation</t>
  </si>
  <si>
    <t>produits financiers</t>
  </si>
  <si>
    <t>charges financières (sur emprunts lmt et ct) dont la rémunération des comptes associés</t>
  </si>
  <si>
    <t>Résultat net</t>
  </si>
  <si>
    <t>prod. exception (ex sur vente immo) hors dot subv équipt,..)</t>
  </si>
  <si>
    <t>dotation subvention d'équipement</t>
  </si>
  <si>
    <r>
      <t xml:space="preserve">Résultat net </t>
    </r>
    <r>
      <rPr>
        <sz val="12"/>
        <rFont val="Arial"/>
        <family val="2"/>
      </rPr>
      <t>(hors rémun. du travail-sociétés)</t>
    </r>
  </si>
  <si>
    <t>+ amortissements et provisions (hors DAP pour dépréciation des stocks)</t>
  </si>
  <si>
    <t>- reprise sur amortissement et provisions (hors RAP pour dépréciation des stocks)</t>
  </si>
  <si>
    <t>- autres produits ne générant pas de trésorerie (dot. subv. équipe)</t>
  </si>
  <si>
    <t>- annuités d'emprunts en capital</t>
  </si>
  <si>
    <t>+ apports  (pour société: en capital social ou apports sur les comptes associé si non comptabilisés dans les prélèvements)</t>
  </si>
  <si>
    <t>- prélèvements privés (y compris la rémun. du travail, hors la rém des comptes, fermages et frais de mise à disposition,  pour les sociétés)</t>
  </si>
  <si>
    <t>CREN ou CIFI</t>
  </si>
  <si>
    <t>vnc d'actif amortissable cédé</t>
  </si>
  <si>
    <t>cession d'immo. incorporelles</t>
  </si>
  <si>
    <t>baisse du stock d'animaux reproducteurs</t>
  </si>
  <si>
    <t>emprunt LMT nouveaux</t>
  </si>
  <si>
    <t>nouvelle subvention d'investissement</t>
  </si>
  <si>
    <t>TOTAL  AUTRES RESSOURCES FIXES</t>
  </si>
  <si>
    <t>acquisition d'immobilisations (matériel, foncier, batiments,..)</t>
  </si>
  <si>
    <t>hausse du stock d'animaux reproducteurs</t>
  </si>
  <si>
    <t>nouvelles immo. incorporelles</t>
  </si>
  <si>
    <t xml:space="preserve">TOTAL AUTRES EMPLOIS FIXES </t>
  </si>
  <si>
    <r>
      <t xml:space="preserve">BIFI </t>
    </r>
    <r>
      <rPr>
        <b/>
        <sz val="10"/>
        <rFont val="Arial"/>
        <family val="2"/>
      </rPr>
      <t>(autres emplois-autres ressources)</t>
    </r>
  </si>
  <si>
    <t>VARIATION DU FOND DE ROULEMENT</t>
  </si>
  <si>
    <t>baisse stock animaux cycle court</t>
  </si>
  <si>
    <t>baisse avances aux cultures</t>
  </si>
  <si>
    <t>baisse stock végétaux</t>
  </si>
  <si>
    <t>DAP pour dépréciation des stocks</t>
  </si>
  <si>
    <t>baisse stock aprovisionnement</t>
  </si>
  <si>
    <t>baisse des stocks</t>
  </si>
  <si>
    <t>baisse créances d'exploitation</t>
  </si>
  <si>
    <t>baisse créance msa</t>
  </si>
  <si>
    <t>baisse créances état</t>
  </si>
  <si>
    <t>baisse autres créances</t>
  </si>
  <si>
    <t>hausse prod. constat. d'avance ou charge à payer en: (cpte de régularis)</t>
  </si>
  <si>
    <t>baisse charg. constat. d'avanc. ou prod. à recevoir(cpte de régularisation)</t>
  </si>
  <si>
    <t>baisse créances</t>
  </si>
  <si>
    <t xml:space="preserve">hausse dettes founisseurs </t>
  </si>
  <si>
    <t>hausse dettes état (tva -impôt notamment foncier)</t>
  </si>
  <si>
    <t>hausse dette msa</t>
  </si>
  <si>
    <t>hausse dette sur fournisseur d'immo</t>
  </si>
  <si>
    <t>hausse des dettes d'exploitation</t>
  </si>
  <si>
    <t>TOTAL RESSOURCES CYCLIQUES</t>
  </si>
  <si>
    <t>hausse stock animaux cycle court</t>
  </si>
  <si>
    <t>hausse avances aux cultures</t>
  </si>
  <si>
    <t>hausse stock végétaux</t>
  </si>
  <si>
    <t>RAP pour dépréciation des stocks</t>
  </si>
  <si>
    <t>hausse stock aprovisionnement</t>
  </si>
  <si>
    <t>hausse des stocks</t>
  </si>
  <si>
    <t>hausse créances d'exploitation</t>
  </si>
  <si>
    <t>hausse créance MSA</t>
  </si>
  <si>
    <t>hausse créances état</t>
  </si>
  <si>
    <t>hausse autres créances</t>
  </si>
  <si>
    <t>hausse prod. constat. d'avance ou charge à payer en: (cpte de régulari)</t>
  </si>
  <si>
    <t>hausse créances</t>
  </si>
  <si>
    <t xml:space="preserve">baisse dettes founisseurs </t>
  </si>
  <si>
    <t>baisse dettes état (tva -impôt notamment foncier)</t>
  </si>
  <si>
    <t>baisse dette msa</t>
  </si>
  <si>
    <t>baisse dette sur fournisseur d'immo</t>
  </si>
  <si>
    <t>baisse des dettes d'exploitation</t>
  </si>
  <si>
    <t>TOTAL EMPLOI CYCLIQUE</t>
  </si>
  <si>
    <t>VARIATION DU BFR</t>
  </si>
  <si>
    <t>hausse des disponibilités bancaires</t>
  </si>
  <si>
    <t>baisse des court terme de campagne</t>
  </si>
  <si>
    <t>baisse du découvert bancaire</t>
  </si>
  <si>
    <t>hausse de la Trésorerie nette</t>
  </si>
  <si>
    <t>baisse des disponibilités  bancaires</t>
  </si>
  <si>
    <t xml:space="preserve">hausse des court terme de campagne </t>
  </si>
  <si>
    <t>hausse du découvert bancaire</t>
  </si>
  <si>
    <t>baissse de la trésorerie nette</t>
  </si>
  <si>
    <t>VARIATION DE LA TRESORERIE NETTE</t>
  </si>
  <si>
    <t>VARIATION DES STOCKS</t>
  </si>
  <si>
    <t>VARIA. DE LA TRESOR. NETTE GLOBALE</t>
  </si>
  <si>
    <r>
      <t xml:space="preserve">SECURITE FINANCIERE </t>
    </r>
    <r>
      <rPr>
        <sz val="10"/>
        <rFont val="Arial"/>
        <family val="2"/>
      </rPr>
      <t>EBE-PP+apports(non compris dans les PP)-anuité-intêrets CT</t>
    </r>
  </si>
  <si>
    <t>Rémunération du travail</t>
  </si>
  <si>
    <t>RESULTAT SOCIAL</t>
  </si>
  <si>
    <r>
      <t>var FR - Var BFR</t>
    </r>
    <r>
      <rPr>
        <sz val="10"/>
        <rFont val="Arial"/>
        <family val="2"/>
      </rPr>
      <t xml:space="preserve"> qui doit être égal à la var de la TN (sinon problème)</t>
    </r>
  </si>
  <si>
    <t>ACTIF</t>
  </si>
  <si>
    <t>année n</t>
  </si>
  <si>
    <t>année n-1</t>
  </si>
  <si>
    <t>année n-2</t>
  </si>
  <si>
    <t>PASSIF</t>
  </si>
  <si>
    <t>immo incorporell.: part socia, frais d'éta.</t>
  </si>
  <si>
    <t>capital social</t>
  </si>
  <si>
    <t>foncier</t>
  </si>
  <si>
    <t>résultat social</t>
  </si>
  <si>
    <t>amménagements fonciers</t>
  </si>
  <si>
    <t>comptes associés bloqués</t>
  </si>
  <si>
    <t>report à nouveau (signe à voir)</t>
  </si>
  <si>
    <t>total foncier (st)</t>
  </si>
  <si>
    <t>comptes associés courants</t>
  </si>
  <si>
    <t>matériel et installations</t>
  </si>
  <si>
    <t>subventions d'investissement</t>
  </si>
  <si>
    <t>installations en cours</t>
  </si>
  <si>
    <t>provisions réglementées ou pour risques et charges</t>
  </si>
  <si>
    <t>total mat. et instal. (st)</t>
  </si>
  <si>
    <t>prime d'apport (écart de réévaluation) ou autres</t>
  </si>
  <si>
    <t>batiments</t>
  </si>
  <si>
    <r>
      <t>capitaux propres + provisions</t>
    </r>
    <r>
      <rPr>
        <sz val="8"/>
        <rFont val="Times New Roman"/>
        <family val="0"/>
      </rPr>
      <t>(les provisions pour risques et charges ne devraient pas rentrer dans le capital propre)</t>
    </r>
  </si>
  <si>
    <t>immo bâtiments en cours</t>
  </si>
  <si>
    <t>total bâtiments (st)</t>
  </si>
  <si>
    <t>emprunts LMT bancaires + annuité à mois d'un 1an</t>
  </si>
  <si>
    <t>animaux repro. adultes et jeunes</t>
  </si>
  <si>
    <t>emprunts lmt</t>
  </si>
  <si>
    <t>plantations pérennes</t>
  </si>
  <si>
    <t>CAPITAUX PERMANENTS</t>
  </si>
  <si>
    <t>total immo. biens vivants (st)</t>
  </si>
  <si>
    <t xml:space="preserve">dettes founisseurs </t>
  </si>
  <si>
    <t>TOTAL IMMOBILISATIONS</t>
  </si>
  <si>
    <t>dettes état (tva -impôt notamment foncier)</t>
  </si>
  <si>
    <t>dette msa</t>
  </si>
  <si>
    <t>stock animaux cycle court</t>
  </si>
  <si>
    <t>dette sur fournisseur d'immo</t>
  </si>
  <si>
    <t>stock animaux cycle long</t>
  </si>
  <si>
    <t>prod. consta. d'avance ou charg. à payer (cpte de régularisation)</t>
  </si>
  <si>
    <t>avances aux cultures</t>
  </si>
  <si>
    <t>stock végétaux</t>
  </si>
  <si>
    <t>stock aprovisionnement</t>
  </si>
  <si>
    <t>TOTAL STOCK</t>
  </si>
  <si>
    <t>TOT. DETTES EXPLOITATION</t>
  </si>
  <si>
    <t>créances d'exploitation</t>
  </si>
  <si>
    <t>créance msa</t>
  </si>
  <si>
    <t>créances état</t>
  </si>
  <si>
    <t>emprunts ct ou crédits de campagne</t>
  </si>
  <si>
    <t>autres créances</t>
  </si>
  <si>
    <t>découvert bancaire (banque négative)</t>
  </si>
  <si>
    <t>charg. constatat. d'avanc. ou prod à recev.(cpte de régularisation)</t>
  </si>
  <si>
    <t>TOTAL CREANCES</t>
  </si>
  <si>
    <t>si comptes associés négatifs, les mettre au passif en -</t>
  </si>
  <si>
    <t>valeurs mobilières de placement</t>
  </si>
  <si>
    <t>TOTAL DETTE CT FINANCIERE</t>
  </si>
  <si>
    <t>banques (si créditrice sur le relevé)</t>
  </si>
  <si>
    <t>TOTAL PASSIF</t>
  </si>
  <si>
    <t>TOTAL LIQUIDITES</t>
  </si>
  <si>
    <t>TOTAL ACTIF</t>
  </si>
  <si>
    <t>total actif - total passif</t>
  </si>
  <si>
    <t>FOND DE ROULEMENT</t>
  </si>
  <si>
    <t>BESOIN EN FOND DE ROULEMENT</t>
  </si>
  <si>
    <t>TRESORERIE NETTE</t>
  </si>
  <si>
    <t>TRESORERIE NETTE GLOBALE</t>
  </si>
  <si>
    <t>TAUX D ENDETTEMENT GLOBAL</t>
  </si>
  <si>
    <t>TAUX D ENDETTEMENT A COURT TERME</t>
  </si>
  <si>
    <t>variation du fond de roulement</t>
  </si>
  <si>
    <t>variation du besoin en fond de roulement</t>
  </si>
  <si>
    <t>variation de la trésorerie nette</t>
  </si>
  <si>
    <t>variation de la trésorerie globale</t>
  </si>
  <si>
    <t>N+1</t>
  </si>
  <si>
    <t>N+2</t>
  </si>
  <si>
    <t>N+3</t>
  </si>
  <si>
    <t>N+4</t>
  </si>
  <si>
    <t>N+5</t>
  </si>
  <si>
    <t xml:space="preserve">marge brute 1 année n (hors variation de stock anormale) </t>
  </si>
  <si>
    <t>hausse ou baisse des ventes (signe + si hausse ou - si baisse)</t>
  </si>
  <si>
    <t>hausse ou baisse des ventes</t>
  </si>
  <si>
    <t>variation des primes (signe + si hausse ou - si baisse)</t>
  </si>
  <si>
    <t>variations de stock produits(signe + si hausse ou - si baisse)</t>
  </si>
  <si>
    <t>variation de stock produits</t>
  </si>
  <si>
    <t>total produits en moins ou en plus</t>
  </si>
  <si>
    <t>hausse ou baisse des charges opérationnelles (signe + si hausse ou - si baisse)</t>
  </si>
  <si>
    <t>hausse ou baisse des charges opérationnelles</t>
  </si>
  <si>
    <t>variation des stocks appro. ou fourrages (ou semences produites etc) (signe - si hausse ou + si baisse)</t>
  </si>
  <si>
    <t>total charges en moins ou en plus</t>
  </si>
  <si>
    <t>total marge brute 1</t>
  </si>
  <si>
    <t>marge brute 2 année n (hors variation de stock anormale)</t>
  </si>
  <si>
    <t>total marge brute 2</t>
  </si>
  <si>
    <t>marge brute 3 année n (hors variation de stock anormale)</t>
  </si>
  <si>
    <t>total marge brute 3</t>
  </si>
  <si>
    <t>marge brute 4 année n (hors variation de stock anormale)</t>
  </si>
  <si>
    <t>total marge brute 4</t>
  </si>
  <si>
    <t>marge brute 5 année n (hors variation de stock anormale)</t>
  </si>
  <si>
    <t>total marge brute 5</t>
  </si>
  <si>
    <t>marge brute 6 année n (hors variation de stock anormale)</t>
  </si>
  <si>
    <t>total marge brute 6</t>
  </si>
  <si>
    <t>marge brute 7 année n (hors variation de stock anormale)</t>
  </si>
  <si>
    <t>total marge brute 7</t>
  </si>
  <si>
    <t>marge brute 8 année n (hors variation de stock anormale)</t>
  </si>
  <si>
    <t>total marge brute 8</t>
  </si>
  <si>
    <t>marge brute 9 année n (hors variation de stock anormale)</t>
  </si>
  <si>
    <t>encours emprunt LMT année n</t>
  </si>
  <si>
    <t>ANNEE N+1</t>
  </si>
  <si>
    <t>ANNEE N+2</t>
  </si>
  <si>
    <t>ANNEE N+3</t>
  </si>
  <si>
    <t>ANNEE N+4</t>
  </si>
  <si>
    <t>ANNEE N+5</t>
  </si>
  <si>
    <t>nouvel amortissement non lié au projet (tracteur,etc)</t>
  </si>
  <si>
    <t>amortissements avant projet</t>
  </si>
  <si>
    <t>amortissements liés au projet</t>
  </si>
  <si>
    <t>total amortissements</t>
  </si>
  <si>
    <t>annuites avant projet</t>
  </si>
  <si>
    <t>capital remboursé avt projet</t>
  </si>
  <si>
    <t>intêrets avt projet</t>
  </si>
  <si>
    <t>annuités en plus</t>
  </si>
  <si>
    <t>capital remboursé en plus</t>
  </si>
  <si>
    <t>intêrets en plus</t>
  </si>
  <si>
    <t>total annuités</t>
  </si>
  <si>
    <t>total capital remboursé</t>
  </si>
  <si>
    <t>total intêrets</t>
  </si>
  <si>
    <t>Somme empruntée à LMT cette année là</t>
  </si>
  <si>
    <t>évolution de l'encours total des emprunts LMT</t>
  </si>
  <si>
    <t>total marge brute 9</t>
  </si>
  <si>
    <t>marge brute 10 année n (hors variation de stock anormale)</t>
  </si>
  <si>
    <t>total marge brute 10</t>
  </si>
  <si>
    <t>marge brute 11 année n (hors variation de stock anormale)</t>
  </si>
  <si>
    <t>total marge brute 11</t>
  </si>
  <si>
    <t>marge brute 12 année n (hors variation de stock anormale)</t>
  </si>
  <si>
    <t>total marge brute 12</t>
  </si>
  <si>
    <t>marge brute 13 année n (hors variation de stock anormale)</t>
  </si>
  <si>
    <t>total marge brute 13</t>
  </si>
  <si>
    <t>marge brute 14 année n (hors variation de stock anormale)</t>
  </si>
  <si>
    <t>total marge brute 14</t>
  </si>
  <si>
    <t>marge brute 15 année n (hors variation de stock anormale)</t>
  </si>
  <si>
    <t>total marge brute 15</t>
  </si>
  <si>
    <t>marge brute 16 année n (hors variation de stock anormale)</t>
  </si>
  <si>
    <t>total marge brute 16</t>
  </si>
  <si>
    <t>total autres produits nouveaux non dans les MB (signe + si hausse)  mais sur l'année seulement</t>
  </si>
  <si>
    <t>total autres charges operat. nouvelles non affectées (signe + si hausse) mais sur l'année seulement</t>
  </si>
  <si>
    <r>
      <t xml:space="preserve">autres </t>
    </r>
    <r>
      <rPr>
        <sz val="12"/>
        <rFont val="Arial"/>
        <family val="2"/>
      </rPr>
      <t>(signe plus si favorable ou moins si défavorable) sur l'année seulement</t>
    </r>
  </si>
  <si>
    <r>
      <t xml:space="preserve">effet de la nouvelle pac sur les MB si non affecté avant (signe?) </t>
    </r>
    <r>
      <rPr>
        <b/>
        <sz val="10"/>
        <rFont val="Arial"/>
        <family val="2"/>
      </rPr>
      <t>sur l'année seulement</t>
    </r>
  </si>
  <si>
    <r>
      <t xml:space="preserve">charges foncier en plus, hors amortissements </t>
    </r>
    <r>
      <rPr>
        <sz val="12"/>
        <rFont val="Arial"/>
        <family val="0"/>
      </rPr>
      <t>(</t>
    </r>
    <r>
      <rPr>
        <b/>
        <sz val="12"/>
        <rFont val="Arial"/>
        <family val="0"/>
      </rPr>
      <t>fermages, mise à dispo</t>
    </r>
    <r>
      <rPr>
        <sz val="12"/>
        <rFont val="Arial"/>
        <family val="0"/>
      </rPr>
      <t>. entretien et amendement, impôts fonciers non compris dans les fermages, autres hors amortissements) mettre un - si baisse de charges</t>
    </r>
  </si>
  <si>
    <r>
      <t xml:space="preserve">charges matériel et installations hors amortissements en plus </t>
    </r>
    <r>
      <rPr>
        <sz val="12"/>
        <rFont val="Arial"/>
        <family val="0"/>
      </rPr>
      <t>(carburants, lubrifiants, crédit bail et location de matériel, entretien, réparation, achat de petit matériel, autres charges hors amortissements) mettre un - si baisse de charges</t>
    </r>
  </si>
  <si>
    <r>
      <t xml:space="preserve">nouvelles charges bâtiments hors amortissements </t>
    </r>
    <r>
      <rPr>
        <sz val="12"/>
        <rFont val="Arial"/>
        <family val="0"/>
      </rPr>
      <t>(location et charges locatives, entretien, réparation, autres charges hors amortissement) mettre un - si baisse de charges</t>
    </r>
  </si>
  <si>
    <r>
      <t xml:space="preserve">nouvelles charges de main d'oeuvre </t>
    </r>
    <r>
      <rPr>
        <sz val="12"/>
        <rFont val="Arial"/>
        <family val="0"/>
      </rPr>
      <t>(rémunération et charges sociales des salariés,  stagiaires: nouveau personnel ou hausse des salaire, ou signe - si licenciement)</t>
    </r>
  </si>
  <si>
    <r>
      <t>calcul des charges  msa exploitant</t>
    </r>
    <r>
      <rPr>
        <sz val="12"/>
        <rFont val="Arial"/>
        <family val="0"/>
      </rPr>
      <t xml:space="preserve"> </t>
    </r>
  </si>
  <si>
    <r>
      <t xml:space="preserve">nouvelles charges diverses </t>
    </r>
    <r>
      <rPr>
        <sz val="12"/>
        <rFont val="Arial"/>
        <family val="0"/>
      </rPr>
      <t xml:space="preserve">(autres fournitures, assurance, intermédiaires et </t>
    </r>
    <r>
      <rPr>
        <b/>
        <sz val="12"/>
        <rFont val="Arial"/>
        <family val="0"/>
      </rPr>
      <t>honoraires - passage en société !</t>
    </r>
    <r>
      <rPr>
        <sz val="12"/>
        <rFont val="Arial"/>
        <family val="0"/>
      </rPr>
      <t xml:space="preserve"> - transports et déplacement [hors amortissement] impôts et taxes diverses non compris dans les MB)</t>
    </r>
  </si>
  <si>
    <r>
      <t>charges de structure de 1° niveau année n</t>
    </r>
    <r>
      <rPr>
        <b/>
        <u val="single"/>
        <sz val="16"/>
        <rFont val="Arial"/>
        <family val="2"/>
      </rPr>
      <t xml:space="preserve"> (hors remun. du W et msa)</t>
    </r>
  </si>
  <si>
    <r>
      <t xml:space="preserve">EBE nouveau </t>
    </r>
    <r>
      <rPr>
        <sz val="10"/>
        <rFont val="Arial"/>
        <family val="0"/>
      </rPr>
      <t>(hors rem W asssociés et hors msa ou avec msa selon le stade)</t>
    </r>
  </si>
  <si>
    <t>dotation auxamortissements (renseigner tab à droite)</t>
  </si>
  <si>
    <t>dotations aux provisions</t>
  </si>
  <si>
    <t>reprise sur amortissements</t>
  </si>
  <si>
    <t>reprise sur provisions</t>
  </si>
  <si>
    <r>
      <t xml:space="preserve">Résultat d'exploitation </t>
    </r>
    <r>
      <rPr>
        <sz val="12"/>
        <rFont val="Arial"/>
        <family val="0"/>
      </rPr>
      <t>(hors rém W associés et hors msa ou avec selon le stade)</t>
    </r>
  </si>
  <si>
    <t>- charges financières LMT totales(renseigner tab à droite ligne 260)</t>
  </si>
  <si>
    <t>- charges financières sur emprunts CT à calculer et recalculer en fonction de l'évolution de votre bilan prévisionnel et des nouveaux besoins en financement non liés au projet (ex: TVA tracteur)</t>
  </si>
  <si>
    <t>- rémunération des comptes associés (idem si vous en avez mis - serait mieux de ne pas en mettre)</t>
  </si>
  <si>
    <t>+ produits financiers</t>
  </si>
  <si>
    <r>
      <t>Résultat courant</t>
    </r>
    <r>
      <rPr>
        <sz val="12"/>
        <rFont val="Arial"/>
        <family val="0"/>
      </rPr>
      <t xml:space="preserve"> (hors rém. W et hors msa ou avec msa selon le stade)</t>
    </r>
  </si>
  <si>
    <t>+ prod. exception nouveau (ex: produitexcep. lié à vente d'immo) hors dotation subv équipt nouvelle ou ancienne</t>
  </si>
  <si>
    <t>+ dotation subvention d'équipement nouvelle ou ancienne</t>
  </si>
  <si>
    <t>- charges exceptionnelles (vnc immo vendue, dot subv d'équipement...)</t>
  </si>
  <si>
    <r>
      <t xml:space="preserve">Résultat net </t>
    </r>
    <r>
      <rPr>
        <sz val="12"/>
        <rFont val="Arial"/>
        <family val="0"/>
      </rPr>
      <t>(hors rém. W associés et hors msa ou avec suivant le stade)</t>
    </r>
  </si>
  <si>
    <t>- produits ne générant pas de trésorerie (dotation subvention d'équip., reprise sur amortis. et provisions)</t>
  </si>
  <si>
    <t>+ charges n'entrainant pas de perte de trésorerie hormis l'amortissement (dotations au provisions)</t>
  </si>
  <si>
    <t>+ amortissements totaux: (ne pas remplir)</t>
  </si>
  <si>
    <t>- annuités totales d'emprunts en capital (ne pas remplir)</t>
  </si>
  <si>
    <t xml:space="preserve">+apports  (pour société: en capital social ou apports sur les comptes associés [non comptabilisés dans prélèvements]) </t>
  </si>
  <si>
    <t>- prélèvements privés réels (hors la rém des comptes assoc, fermages et frais de mise à disposition,  pour les sociétés: déjà en charges dans le résultat)</t>
  </si>
  <si>
    <t>+ vnc d'actif amortissable cédé</t>
  </si>
  <si>
    <t>+ cession d'immo. incorporelles</t>
  </si>
  <si>
    <t>+ baisse du stock d'animaux reproducteurs</t>
  </si>
  <si>
    <t>+ emprunt lmt nouveaux (projet ou hors projet)</t>
  </si>
  <si>
    <t>+ nouvelle subvention d'investissement</t>
  </si>
  <si>
    <t>TOTAL RESSOURCES FIXES</t>
  </si>
  <si>
    <t>TOTAL EMPLOIS FIXES (hors pp et annuité=BIFI)</t>
  </si>
  <si>
    <t>baisse stock animaux cycle long</t>
  </si>
  <si>
    <t>hausse prod. constat. d'avance ou charge à payer en: (cpte de régularisation)</t>
  </si>
  <si>
    <t>hausse stock animaux cycle long</t>
  </si>
  <si>
    <t>hausse charg. constat. d'avanc. ou prod. à recevoir(cpte de régularisation)</t>
  </si>
  <si>
    <t>baisse prod. constat. d'avance ou charge à payer en: (cpte de régularisation)</t>
  </si>
  <si>
    <t>rémunération du travail</t>
  </si>
  <si>
    <t>année n+1</t>
  </si>
  <si>
    <t>année n+2</t>
  </si>
  <si>
    <t>année n+3</t>
  </si>
  <si>
    <t>année n+4</t>
  </si>
  <si>
    <t>année n+5</t>
  </si>
  <si>
    <t>var</t>
  </si>
  <si>
    <t>total immobilisations (VNC)</t>
  </si>
  <si>
    <t>hausse des immos (hors var stock animaux repro)</t>
  </si>
  <si>
    <t>résultat social (rémunération du W en charge / signe - si déficit)</t>
  </si>
  <si>
    <t>Var de stock des animaux repro</t>
  </si>
  <si>
    <t>vente d'immos corporelles (VNC) ou incorporelles</t>
  </si>
  <si>
    <t>repport à nouveau (signe à voir)</t>
  </si>
  <si>
    <t>amortissements investissements anciens, projet, ou hors projet</t>
  </si>
  <si>
    <r>
      <t xml:space="preserve">comptes associés courants (variation: signe à fournir / var = résult. soc. </t>
    </r>
    <r>
      <rPr>
        <b/>
        <sz val="8"/>
        <rFont val="Arial"/>
        <family val="0"/>
      </rPr>
      <t>année</t>
    </r>
    <r>
      <rPr>
        <sz val="8"/>
        <rFont val="Arial"/>
        <family val="2"/>
      </rPr>
      <t xml:space="preserve"> </t>
    </r>
    <r>
      <rPr>
        <b/>
        <sz val="8"/>
        <rFont val="Arial"/>
        <family val="0"/>
      </rPr>
      <t>précéd.</t>
    </r>
    <r>
      <rPr>
        <sz val="8"/>
        <rFont val="Arial"/>
        <family val="2"/>
      </rPr>
      <t xml:space="preserve"> + [rem du W + frais mise à dispo ou fermage aux associés de l'année+ rem comptes associés-PP de l'année+ apports- variation du repport à nouveau] pour année actuelle)</t>
    </r>
  </si>
  <si>
    <t>subvention d'investissement (= encours subvention année précédente- dotation + nouvelle sbv.)</t>
  </si>
  <si>
    <t>provision réglementées ou pour risque et charges</t>
  </si>
  <si>
    <t>variation</t>
  </si>
  <si>
    <r>
      <t>capitaux propres + provisions</t>
    </r>
    <r>
      <rPr>
        <sz val="8"/>
        <rFont val="Times New Roman"/>
        <family val="0"/>
      </rPr>
      <t>(les provisions pour risques et charges ne devraient pas se trouver dans le capital propre)</t>
    </r>
  </si>
  <si>
    <t>emprunts LMT bancaires + ann à - d'un 1an (k remb: en -)</t>
  </si>
  <si>
    <t>charg. constat. d'avanc. ou prod. à recevoir(cpte de régularisation)</t>
  </si>
  <si>
    <t>prod. const. d'avance ou charge à payer(cpte de régularisation)</t>
  </si>
  <si>
    <t>fermages et charges locatives et frais de mise a disposition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</si>
</sst>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numFmt numFmtId="173" formatCode="_-* #,##0,_-;\-* #,##0,_-;_-* &quot;-&quot;\ _-;_-@_-"/>
    <numFmt numFmtId="174" formatCode="#,###,###.##"/>
    <numFmt numFmtId="175" formatCode="#,###,##0.##"/>
    <numFmt numFmtId="176" formatCode="#,##0.##"/>
    <numFmt numFmtId="177" formatCode="#,###,##0"/>
    <numFmt numFmtId="178" formatCode="#,###,##0\_&quot;par ha&quot;"/>
    <numFmt numFmtId="179" formatCode="#,###,##0\_&quot;F/ha&quot;"/>
  </numFmts>
  <fonts count="71">
    <font>
      <sz val="10"/>
      <name val="Arial"/>
      <family val="0"/>
    </font>
    <font>
      <b/>
      <sz val="10"/>
      <name val="Arial"/>
      <family val="0"/>
    </font>
    <font>
      <i/>
      <sz val="10"/>
      <name val="Arial"/>
      <family val="0"/>
    </font>
    <font>
      <b/>
      <i/>
      <sz val="10"/>
      <name val="Arial"/>
      <family val="0"/>
    </font>
    <font>
      <sz val="8"/>
      <name val="Arial"/>
      <family val="2"/>
    </font>
    <font>
      <b/>
      <u val="single"/>
      <sz val="10"/>
      <name val="Arial"/>
      <family val="2"/>
    </font>
    <font>
      <sz val="12"/>
      <name val="Arial"/>
      <family val="2"/>
    </font>
    <font>
      <b/>
      <sz val="12"/>
      <name val="Arial"/>
      <family val="2"/>
    </font>
    <font>
      <b/>
      <sz val="16"/>
      <name val="Arial"/>
      <family val="2"/>
    </font>
    <font>
      <b/>
      <sz val="14"/>
      <name val="Arial"/>
      <family val="2"/>
    </font>
    <font>
      <b/>
      <sz val="12"/>
      <name val="Times New Roman"/>
      <family val="1"/>
    </font>
    <font>
      <b/>
      <u val="single"/>
      <sz val="14"/>
      <name val="Arial"/>
      <family val="2"/>
    </font>
    <font>
      <b/>
      <u val="single"/>
      <sz val="16"/>
      <name val="Arial"/>
      <family val="2"/>
    </font>
    <font>
      <sz val="12"/>
      <name val="Times New Roman"/>
      <family val="0"/>
    </font>
    <font>
      <b/>
      <sz val="13"/>
      <name val="Arial"/>
      <family val="2"/>
    </font>
    <font>
      <b/>
      <sz val="8"/>
      <name val="Arial"/>
      <family val="2"/>
    </font>
    <font>
      <sz val="8"/>
      <name val="Times New Roman"/>
      <family val="0"/>
    </font>
    <font>
      <u val="single"/>
      <sz val="7.5"/>
      <color indexed="12"/>
      <name val="Arial"/>
      <family val="0"/>
    </font>
    <font>
      <u val="single"/>
      <sz val="7.5"/>
      <color indexed="36"/>
      <name val="Arial"/>
      <family val="0"/>
    </font>
    <font>
      <sz val="8"/>
      <color indexed="8"/>
      <name val="Arial"/>
      <family val="0"/>
    </font>
    <font>
      <b/>
      <sz val="7.35"/>
      <color indexed="8"/>
      <name val="Arial"/>
      <family val="0"/>
    </font>
    <font>
      <sz val="7.3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sz val="8"/>
      <color indexed="9"/>
      <name val="Times New Roman"/>
      <family val="0"/>
    </font>
    <font>
      <b/>
      <sz val="12"/>
      <color indexed="8"/>
      <name val="Arial"/>
      <family val="0"/>
    </font>
    <font>
      <b/>
      <sz val="14"/>
      <color indexed="8"/>
      <name val="Arial"/>
      <family val="0"/>
    </font>
    <font>
      <b/>
      <sz val="20"/>
      <color indexed="8"/>
      <name val="Arial"/>
      <family val="0"/>
    </font>
    <font>
      <b/>
      <sz val="10"/>
      <color indexed="8"/>
      <name val="Arial"/>
      <family val="0"/>
    </font>
    <font>
      <sz val="10"/>
      <color indexed="8"/>
      <name val="Arial"/>
      <family val="0"/>
    </font>
    <font>
      <sz val="12"/>
      <color indexed="8"/>
      <name val="Arial"/>
      <family val="0"/>
    </font>
    <font>
      <b/>
      <sz val="8"/>
      <color indexed="8"/>
      <name val="Arial"/>
      <family val="0"/>
    </font>
    <font>
      <b/>
      <sz val="22"/>
      <color indexed="8"/>
      <name val="Times New Roman"/>
      <family val="0"/>
    </font>
    <font>
      <b/>
      <u val="single"/>
      <sz val="10"/>
      <color indexed="8"/>
      <name val="Arial"/>
      <family val="0"/>
    </font>
    <font>
      <b/>
      <u val="single"/>
      <sz val="9"/>
      <color indexed="8"/>
      <name val="Arial"/>
      <family val="0"/>
    </font>
    <font>
      <b/>
      <sz val="9"/>
      <color indexed="8"/>
      <name val="Arial"/>
      <family val="0"/>
    </font>
    <font>
      <sz val="9"/>
      <color indexed="8"/>
      <name val="Arial"/>
      <family val="0"/>
    </font>
    <font>
      <u val="single"/>
      <sz val="9"/>
      <color indexed="8"/>
      <name val="Arial"/>
      <family val="0"/>
    </font>
    <font>
      <b/>
      <sz val="48"/>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ck"/>
      <right style="thick"/>
      <top style="thick"/>
      <bottom style="thick"/>
    </border>
    <border>
      <left style="dashed"/>
      <right style="dashed"/>
      <top style="dashed"/>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dashed"/>
      <bottom>
        <color indexed="63"/>
      </bottom>
    </border>
    <border>
      <left style="thin"/>
      <right style="thin"/>
      <top>
        <color indexed="63"/>
      </top>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medium"/>
    </border>
    <border>
      <left style="medium"/>
      <right style="thin"/>
      <top>
        <color indexed="63"/>
      </top>
      <bottom>
        <color indexed="63"/>
      </bottom>
    </border>
    <border>
      <left>
        <color indexed="63"/>
      </left>
      <right style="dashed"/>
      <top style="dashed"/>
      <bottom style="dashed"/>
    </border>
  </borders>
  <cellStyleXfs count="75">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1" fontId="4" fillId="0" borderId="0">
      <alignment horizontal="right" vertical="center"/>
      <protection/>
    </xf>
    <xf numFmtId="0" fontId="0" fillId="27" borderId="3" applyNumberFormat="0" applyFont="0" applyAlignment="0" applyProtection="0"/>
    <xf numFmtId="0" fontId="59" fillId="28" borderId="1" applyNumberFormat="0" applyAlignment="0" applyProtection="0"/>
    <xf numFmtId="49" fontId="5" fillId="0" borderId="4" applyNumberFormat="0" applyFont="0" applyFill="0" applyAlignment="0">
      <protection/>
    </xf>
    <xf numFmtId="0" fontId="60" fillId="2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172" fontId="0" fillId="0" borderId="0" applyFill="0" applyBorder="0" applyProtection="0">
      <alignment horizontal="right" vertical="center"/>
    </xf>
    <xf numFmtId="177" fontId="0" fillId="0" borderId="0" applyFill="0" applyBorder="0" applyProtection="0">
      <alignment horizontal="right" vertical="center"/>
    </xf>
    <xf numFmtId="177" fontId="0" fillId="0" borderId="0" applyFill="0" applyBorder="0" applyProtection="0">
      <alignment horizontal="right" vertical="center"/>
    </xf>
    <xf numFmtId="0" fontId="61" fillId="30" borderId="0" applyNumberFormat="0" applyBorder="0" applyAlignment="0" applyProtection="0"/>
    <xf numFmtId="0" fontId="0" fillId="0" borderId="0">
      <alignment/>
      <protection locked="0"/>
    </xf>
    <xf numFmtId="49" fontId="6" fillId="0" borderId="0">
      <alignment horizontal="left" vertical="center"/>
      <protection locked="0"/>
    </xf>
    <xf numFmtId="0" fontId="0" fillId="0" borderId="0">
      <alignment/>
      <protection/>
    </xf>
    <xf numFmtId="9" fontId="0" fillId="0" borderId="0" applyFont="0" applyFill="0" applyBorder="0" applyProtection="0">
      <alignment horizontal="right" vertical="center"/>
    </xf>
    <xf numFmtId="9" fontId="0" fillId="0" borderId="0" applyFont="0" applyFill="0" applyBorder="0" applyProtection="0">
      <alignment horizontal="right" vertical="center"/>
    </xf>
    <xf numFmtId="9" fontId="0" fillId="0" borderId="0" applyFont="0" applyFill="0" applyBorder="0" applyAlignment="0" applyProtection="0"/>
    <xf numFmtId="0" fontId="62" fillId="31" borderId="0" applyNumberFormat="0" applyBorder="0" applyAlignment="0" applyProtection="0"/>
    <xf numFmtId="0" fontId="63" fillId="26" borderId="5" applyNumberFormat="0" applyAlignment="0" applyProtection="0"/>
    <xf numFmtId="49" fontId="4" fillId="0" borderId="0">
      <alignment horizontal="left" vertical="center"/>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2" borderId="10" applyNumberFormat="0" applyAlignment="0" applyProtection="0"/>
  </cellStyleXfs>
  <cellXfs count="277">
    <xf numFmtId="0" fontId="0" fillId="0" borderId="0" xfId="0" applyAlignment="1">
      <alignment/>
    </xf>
    <xf numFmtId="172" fontId="0" fillId="0" borderId="0" xfId="52" applyFont="1" applyAlignment="1" applyProtection="1">
      <alignment/>
      <protection locked="0"/>
    </xf>
    <xf numFmtId="0" fontId="0" fillId="0" borderId="11" xfId="0" applyBorder="1" applyAlignment="1">
      <alignment/>
    </xf>
    <xf numFmtId="0" fontId="6" fillId="0" borderId="11" xfId="0" applyFont="1" applyBorder="1" applyAlignment="1">
      <alignment/>
    </xf>
    <xf numFmtId="0" fontId="7" fillId="0" borderId="12" xfId="0" applyFont="1" applyBorder="1" applyAlignment="1">
      <alignment/>
    </xf>
    <xf numFmtId="0" fontId="7" fillId="0" borderId="4" xfId="0" applyFont="1" applyBorder="1" applyAlignment="1">
      <alignment/>
    </xf>
    <xf numFmtId="172" fontId="0" fillId="0" borderId="11" xfId="52" applyFont="1" applyBorder="1" applyAlignment="1" applyProtection="1">
      <alignment/>
      <protection locked="0"/>
    </xf>
    <xf numFmtId="172" fontId="0" fillId="0" borderId="0" xfId="52" applyFont="1" applyBorder="1" applyAlignment="1" applyProtection="1">
      <alignment/>
      <protection locked="0"/>
    </xf>
    <xf numFmtId="172" fontId="0" fillId="0" borderId="11" xfId="52" applyFont="1" applyBorder="1" applyAlignment="1" applyProtection="1">
      <alignment/>
      <protection/>
    </xf>
    <xf numFmtId="172" fontId="0" fillId="0" borderId="13" xfId="52" applyFont="1" applyBorder="1" applyAlignment="1" applyProtection="1">
      <alignment/>
      <protection/>
    </xf>
    <xf numFmtId="172" fontId="0" fillId="0" borderId="12" xfId="52" applyFont="1" applyBorder="1" applyAlignment="1" applyProtection="1">
      <alignment/>
      <protection/>
    </xf>
    <xf numFmtId="0" fontId="0" fillId="0" borderId="4" xfId="0" applyBorder="1" applyAlignment="1" applyProtection="1">
      <alignment/>
      <protection/>
    </xf>
    <xf numFmtId="172" fontId="0" fillId="0" borderId="4" xfId="52" applyFont="1" applyBorder="1" applyAlignment="1" applyProtection="1">
      <alignment/>
      <protection/>
    </xf>
    <xf numFmtId="0" fontId="0" fillId="0" borderId="0" xfId="0" applyBorder="1" applyAlignment="1">
      <alignment/>
    </xf>
    <xf numFmtId="172" fontId="0" fillId="0" borderId="0" xfId="52" applyFont="1" applyBorder="1" applyAlignment="1" applyProtection="1">
      <alignment/>
      <protection/>
    </xf>
    <xf numFmtId="0" fontId="7" fillId="0" borderId="4" xfId="0" applyFont="1" applyBorder="1" applyAlignment="1">
      <alignment horizontal="center"/>
    </xf>
    <xf numFmtId="172" fontId="4" fillId="0" borderId="4" xfId="52" applyFont="1" applyBorder="1" applyAlignment="1" applyProtection="1">
      <alignment horizontal="center"/>
      <protection locked="0"/>
    </xf>
    <xf numFmtId="0" fontId="1" fillId="0" borderId="11" xfId="0" applyFont="1" applyBorder="1" applyAlignment="1">
      <alignment/>
    </xf>
    <xf numFmtId="0" fontId="0" fillId="0" borderId="0" xfId="0" applyAlignment="1" applyProtection="1">
      <alignment/>
      <protection/>
    </xf>
    <xf numFmtId="172" fontId="0" fillId="0" borderId="13" xfId="52" applyFont="1" applyBorder="1" applyAlignment="1" applyProtection="1">
      <alignment horizontal="center"/>
      <protection/>
    </xf>
    <xf numFmtId="172" fontId="1" fillId="0" borderId="0" xfId="54" applyFont="1" applyAlignment="1" applyProtection="1">
      <alignment horizontal="center" vertical="center"/>
      <protection/>
    </xf>
    <xf numFmtId="49" fontId="6" fillId="0" borderId="0" xfId="59">
      <alignment horizontal="left" vertical="center"/>
      <protection locked="0"/>
    </xf>
    <xf numFmtId="172" fontId="0" fillId="0" borderId="0" xfId="54" applyProtection="1">
      <alignment horizontal="right" vertical="center"/>
      <protection locked="0"/>
    </xf>
    <xf numFmtId="49" fontId="6" fillId="0" borderId="0" xfId="59" applyAlignment="1">
      <alignment horizontal="left" vertical="center" wrapText="1"/>
      <protection locked="0"/>
    </xf>
    <xf numFmtId="172" fontId="0" fillId="0" borderId="0" xfId="54" applyProtection="1">
      <alignment horizontal="right" vertical="center"/>
      <protection/>
    </xf>
    <xf numFmtId="49" fontId="6" fillId="0" borderId="0" xfId="59" applyProtection="1">
      <alignment horizontal="left" vertical="center"/>
      <protection hidden="1"/>
    </xf>
    <xf numFmtId="172" fontId="0" fillId="0" borderId="0" xfId="54" applyProtection="1">
      <alignment horizontal="right" vertical="center"/>
      <protection hidden="1"/>
    </xf>
    <xf numFmtId="172" fontId="1" fillId="0" borderId="0" xfId="54" applyFont="1" applyAlignment="1" applyProtection="1">
      <alignment horizontal="center" vertical="center" wrapText="1"/>
      <protection/>
    </xf>
    <xf numFmtId="172" fontId="0" fillId="0" borderId="0" xfId="54" applyAlignment="1" applyProtection="1">
      <alignment horizontal="right" vertical="center" wrapText="1"/>
      <protection/>
    </xf>
    <xf numFmtId="0" fontId="4" fillId="0" borderId="0" xfId="0" applyFont="1" applyAlignment="1">
      <alignment/>
    </xf>
    <xf numFmtId="1" fontId="4" fillId="0" borderId="0" xfId="42">
      <alignment horizontal="right" vertical="center"/>
      <protection/>
    </xf>
    <xf numFmtId="49" fontId="4" fillId="0" borderId="0" xfId="66">
      <alignment horizontal="left" vertical="center"/>
      <protection/>
    </xf>
    <xf numFmtId="0" fontId="0" fillId="0" borderId="0" xfId="0" applyAlignment="1" applyProtection="1">
      <alignment horizontal="center"/>
      <protection locked="0"/>
    </xf>
    <xf numFmtId="0" fontId="0" fillId="0" borderId="0" xfId="0" applyAlignment="1" applyProtection="1">
      <alignment/>
      <protection locked="0"/>
    </xf>
    <xf numFmtId="49" fontId="4" fillId="0" borderId="0" xfId="66" applyProtection="1">
      <alignment horizontal="left" vertical="center"/>
      <protection locked="0"/>
    </xf>
    <xf numFmtId="1" fontId="4" fillId="0" borderId="0" xfId="42" applyProtection="1">
      <alignment horizontal="right" vertical="center"/>
      <protection locked="0"/>
    </xf>
    <xf numFmtId="49" fontId="4" fillId="0" borderId="0" xfId="66" applyFont="1" applyAlignment="1" applyProtection="1">
      <alignment horizontal="center" vertical="center"/>
      <protection locked="0"/>
    </xf>
    <xf numFmtId="172" fontId="4" fillId="0" borderId="0" xfId="52" applyFont="1" applyAlignment="1" applyProtection="1">
      <alignment horizontal="right" vertical="center"/>
      <protection locked="0"/>
    </xf>
    <xf numFmtId="49" fontId="6" fillId="0" borderId="11" xfId="59" applyBorder="1">
      <alignment horizontal="left" vertical="center"/>
      <protection locked="0"/>
    </xf>
    <xf numFmtId="172" fontId="0" fillId="0" borderId="11" xfId="54" applyBorder="1" applyProtection="1">
      <alignment horizontal="right" vertical="center"/>
      <protection locked="0"/>
    </xf>
    <xf numFmtId="49" fontId="7" fillId="0" borderId="11" xfId="59" applyFont="1" applyBorder="1" applyAlignment="1">
      <alignment horizontal="center" vertical="center"/>
      <protection locked="0"/>
    </xf>
    <xf numFmtId="172" fontId="1" fillId="0" borderId="11" xfId="54" applyFont="1" applyBorder="1" applyAlignment="1" applyProtection="1">
      <alignment horizontal="center" vertical="center"/>
      <protection locked="0"/>
    </xf>
    <xf numFmtId="49" fontId="9" fillId="0" borderId="11" xfId="59" applyFont="1" applyBorder="1" applyProtection="1">
      <alignment horizontal="left" vertical="center"/>
      <protection/>
    </xf>
    <xf numFmtId="172" fontId="0" fillId="0" borderId="11" xfId="54" applyFont="1" applyBorder="1" applyProtection="1">
      <alignment horizontal="right" vertical="center"/>
      <protection/>
    </xf>
    <xf numFmtId="172" fontId="0" fillId="0" borderId="11" xfId="54" applyBorder="1" applyProtection="1">
      <alignment horizontal="right" vertical="center"/>
      <protection/>
    </xf>
    <xf numFmtId="49" fontId="9" fillId="0" borderId="11" xfId="59" applyFont="1" applyBorder="1">
      <alignment horizontal="left" vertical="center"/>
      <protection locked="0"/>
    </xf>
    <xf numFmtId="49" fontId="6" fillId="0" borderId="11" xfId="59" applyFont="1" applyBorder="1">
      <alignment horizontal="left" vertical="center"/>
      <protection locked="0"/>
    </xf>
    <xf numFmtId="49" fontId="9" fillId="0" borderId="11" xfId="59" applyFont="1" applyBorder="1" applyProtection="1">
      <alignment horizontal="left" vertical="center"/>
      <protection/>
    </xf>
    <xf numFmtId="49" fontId="6" fillId="0" borderId="11" xfId="59" applyBorder="1" applyAlignment="1">
      <alignment horizontal="left" vertical="center" wrapText="1"/>
      <protection locked="0"/>
    </xf>
    <xf numFmtId="172" fontId="6" fillId="0" borderId="11" xfId="54" applyFont="1" applyBorder="1" applyAlignment="1">
      <alignment horizontal="left" vertical="center"/>
    </xf>
    <xf numFmtId="49" fontId="7" fillId="0" borderId="11" xfId="59" applyFont="1" applyBorder="1">
      <alignment horizontal="left" vertical="center"/>
      <protection locked="0"/>
    </xf>
    <xf numFmtId="49" fontId="7" fillId="0" borderId="11" xfId="59" applyFont="1" applyBorder="1" applyProtection="1">
      <alignment horizontal="left" vertical="center"/>
      <protection/>
    </xf>
    <xf numFmtId="49" fontId="8" fillId="0" borderId="14" xfId="59" applyFont="1" applyBorder="1" applyProtection="1">
      <alignment horizontal="left" vertical="center"/>
      <protection/>
    </xf>
    <xf numFmtId="172" fontId="0" fillId="0" borderId="15" xfId="54" applyBorder="1" applyProtection="1">
      <alignment horizontal="right" vertical="center"/>
      <protection/>
    </xf>
    <xf numFmtId="172" fontId="0" fillId="0" borderId="16" xfId="54" applyBorder="1" applyProtection="1">
      <alignment horizontal="right" vertical="center"/>
      <protection/>
    </xf>
    <xf numFmtId="49" fontId="8" fillId="0" borderId="14" xfId="59" applyFont="1" applyBorder="1" applyAlignment="1" applyProtection="1">
      <alignment horizontal="left" vertical="center" wrapText="1"/>
      <protection/>
    </xf>
    <xf numFmtId="49" fontId="8" fillId="0" borderId="14" xfId="59" applyFont="1" applyBorder="1" applyProtection="1">
      <alignment horizontal="left" vertical="center"/>
      <protection/>
    </xf>
    <xf numFmtId="49" fontId="6" fillId="0" borderId="11" xfId="59" applyFont="1" applyBorder="1" applyAlignment="1">
      <alignment horizontal="left" vertical="center" wrapText="1"/>
      <protection locked="0"/>
    </xf>
    <xf numFmtId="49" fontId="6" fillId="0" borderId="11" xfId="59" applyFont="1" applyBorder="1">
      <alignment horizontal="left" vertical="center"/>
      <protection locked="0"/>
    </xf>
    <xf numFmtId="49" fontId="6" fillId="0" borderId="0" xfId="59" applyBorder="1" applyProtection="1">
      <alignment horizontal="left" vertical="center"/>
      <protection hidden="1"/>
    </xf>
    <xf numFmtId="172" fontId="0" fillId="0" borderId="0" xfId="54" applyBorder="1" applyProtection="1">
      <alignment horizontal="right" vertical="center"/>
      <protection hidden="1" locked="0"/>
    </xf>
    <xf numFmtId="49" fontId="6" fillId="0" borderId="0" xfId="59" applyBorder="1">
      <alignment horizontal="left" vertical="center"/>
      <protection locked="0"/>
    </xf>
    <xf numFmtId="172" fontId="0" fillId="0" borderId="0" xfId="54" applyFont="1" applyBorder="1" applyProtection="1">
      <alignment horizontal="right" vertical="center"/>
      <protection locked="0"/>
    </xf>
    <xf numFmtId="49" fontId="7" fillId="0" borderId="0" xfId="59" applyFont="1" applyBorder="1">
      <alignment horizontal="left" vertical="center"/>
      <protection locked="0"/>
    </xf>
    <xf numFmtId="49" fontId="6" fillId="0" borderId="0" xfId="59" applyBorder="1" applyAlignment="1">
      <alignment horizontal="left" vertical="center" wrapText="1"/>
      <protection locked="0"/>
    </xf>
    <xf numFmtId="172" fontId="0" fillId="0" borderId="0" xfId="54" applyBorder="1" applyAlignment="1" applyProtection="1">
      <alignment horizontal="right" vertical="center" wrapText="1"/>
      <protection locked="0"/>
    </xf>
    <xf numFmtId="172" fontId="0" fillId="0" borderId="0" xfId="54" applyBorder="1" applyProtection="1">
      <alignment horizontal="right" vertical="center"/>
      <protection locked="0"/>
    </xf>
    <xf numFmtId="49" fontId="8" fillId="0" borderId="0" xfId="59" applyFont="1" applyBorder="1" applyAlignment="1" applyProtection="1">
      <alignment horizontal="left" vertical="center" wrapText="1"/>
      <protection/>
    </xf>
    <xf numFmtId="172" fontId="0" fillId="0" borderId="0" xfId="54" applyBorder="1" applyProtection="1">
      <alignment horizontal="right" vertical="center"/>
      <protection/>
    </xf>
    <xf numFmtId="49" fontId="6" fillId="0" borderId="0" xfId="59" applyFont="1" applyBorder="1">
      <alignment horizontal="left" vertical="center"/>
      <protection locked="0"/>
    </xf>
    <xf numFmtId="49" fontId="9" fillId="0" borderId="0" xfId="59" applyFont="1" applyBorder="1" applyProtection="1">
      <alignment horizontal="left" vertical="center"/>
      <protection/>
    </xf>
    <xf numFmtId="49" fontId="9" fillId="0" borderId="0" xfId="59" applyFont="1" applyBorder="1" applyProtection="1">
      <alignment horizontal="left" vertical="center"/>
      <protection/>
    </xf>
    <xf numFmtId="49" fontId="8" fillId="0" borderId="0" xfId="59" applyFont="1" applyBorder="1" applyProtection="1">
      <alignment horizontal="left" vertical="center"/>
      <protection/>
    </xf>
    <xf numFmtId="49" fontId="7" fillId="0" borderId="0" xfId="59" applyFont="1" applyBorder="1" applyProtection="1">
      <alignment horizontal="left" vertical="center"/>
      <protection/>
    </xf>
    <xf numFmtId="49" fontId="0" fillId="0" borderId="0" xfId="59" applyFont="1" applyBorder="1">
      <alignment horizontal="left" vertical="center"/>
      <protection locked="0"/>
    </xf>
    <xf numFmtId="49" fontId="8" fillId="0" borderId="0" xfId="59" applyFont="1" applyBorder="1">
      <alignment horizontal="left" vertical="center"/>
      <protection locked="0"/>
    </xf>
    <xf numFmtId="49" fontId="8" fillId="0" borderId="0" xfId="59" applyFont="1" applyBorder="1" applyProtection="1">
      <alignment horizontal="left" vertical="center"/>
      <protection/>
    </xf>
    <xf numFmtId="0" fontId="0" fillId="0" borderId="17" xfId="0" applyBorder="1" applyAlignment="1">
      <alignment/>
    </xf>
    <xf numFmtId="172" fontId="0" fillId="0" borderId="18" xfId="54" applyBorder="1" applyProtection="1">
      <alignment horizontal="right" vertical="center"/>
      <protection locked="0"/>
    </xf>
    <xf numFmtId="49" fontId="8" fillId="0" borderId="14" xfId="66" applyFont="1" applyBorder="1" applyAlignment="1" applyProtection="1">
      <alignment horizontal="center" vertical="center"/>
      <protection locked="0"/>
    </xf>
    <xf numFmtId="49" fontId="1" fillId="0" borderId="15" xfId="66" applyFont="1" applyBorder="1" applyAlignment="1" applyProtection="1">
      <alignment horizontal="center" vertical="center"/>
      <protection locked="0"/>
    </xf>
    <xf numFmtId="49" fontId="1" fillId="0" borderId="16" xfId="66" applyFont="1" applyBorder="1" applyAlignment="1" applyProtection="1">
      <alignment horizontal="center" vertical="center"/>
      <protection locked="0"/>
    </xf>
    <xf numFmtId="49" fontId="4" fillId="0" borderId="19" xfId="66" applyFont="1" applyBorder="1" applyProtection="1">
      <alignment horizontal="left" vertical="center"/>
      <protection locked="0"/>
    </xf>
    <xf numFmtId="49" fontId="4" fillId="0" borderId="20" xfId="66" applyFont="1" applyBorder="1" applyProtection="1">
      <alignment horizontal="left" vertical="center"/>
      <protection locked="0"/>
    </xf>
    <xf numFmtId="172" fontId="4" fillId="0" borderId="11" xfId="52" applyFont="1" applyBorder="1" applyAlignment="1" applyProtection="1">
      <alignment horizontal="right" vertical="center"/>
      <protection/>
    </xf>
    <xf numFmtId="172" fontId="4" fillId="0" borderId="21" xfId="52" applyFont="1" applyBorder="1" applyAlignment="1" applyProtection="1">
      <alignment horizontal="right" vertical="center"/>
      <protection/>
    </xf>
    <xf numFmtId="49" fontId="4" fillId="0" borderId="20" xfId="66" applyBorder="1" applyProtection="1">
      <alignment horizontal="left" vertical="center"/>
      <protection locked="0"/>
    </xf>
    <xf numFmtId="0" fontId="0" fillId="0" borderId="20" xfId="0" applyBorder="1" applyAlignment="1" applyProtection="1">
      <alignment/>
      <protection locked="0"/>
    </xf>
    <xf numFmtId="49" fontId="1" fillId="0" borderId="14" xfId="66" applyFont="1" applyBorder="1" applyAlignment="1" applyProtection="1">
      <alignment horizontal="center" vertical="center"/>
      <protection locked="0"/>
    </xf>
    <xf numFmtId="1" fontId="4" fillId="0" borderId="15" xfId="42" applyFont="1" applyBorder="1" applyAlignment="1" applyProtection="1">
      <alignment horizontal="center" vertical="center"/>
      <protection locked="0"/>
    </xf>
    <xf numFmtId="1" fontId="4" fillId="0" borderId="16" xfId="42" applyFont="1" applyBorder="1" applyAlignment="1" applyProtection="1">
      <alignment horizontal="center" vertical="center"/>
      <protection locked="0"/>
    </xf>
    <xf numFmtId="172" fontId="4" fillId="0" borderId="11" xfId="52" applyFont="1" applyBorder="1" applyAlignment="1" applyProtection="1">
      <alignment horizontal="right" vertical="center"/>
      <protection locked="0"/>
    </xf>
    <xf numFmtId="172" fontId="0" fillId="0" borderId="11" xfId="52" applyBorder="1" applyAlignment="1" applyProtection="1">
      <alignment/>
      <protection locked="0"/>
    </xf>
    <xf numFmtId="172" fontId="4" fillId="0" borderId="21" xfId="52" applyFont="1" applyBorder="1" applyAlignment="1" applyProtection="1">
      <alignment horizontal="right" vertical="center"/>
      <protection locked="0"/>
    </xf>
    <xf numFmtId="172" fontId="0" fillId="0" borderId="21" xfId="52" applyBorder="1" applyAlignment="1" applyProtection="1">
      <alignment/>
      <protection locked="0"/>
    </xf>
    <xf numFmtId="9" fontId="4" fillId="0" borderId="11" xfId="63" applyFont="1" applyBorder="1" applyAlignment="1" applyProtection="1">
      <alignment horizontal="right" vertical="center"/>
      <protection/>
    </xf>
    <xf numFmtId="9" fontId="4" fillId="0" borderId="21" xfId="63" applyFont="1" applyBorder="1" applyAlignment="1" applyProtection="1">
      <alignment horizontal="right" vertical="center"/>
      <protection/>
    </xf>
    <xf numFmtId="9" fontId="4" fillId="0" borderId="22" xfId="63" applyFont="1" applyBorder="1" applyAlignment="1" applyProtection="1">
      <alignment horizontal="right" vertical="center"/>
      <protection/>
    </xf>
    <xf numFmtId="9" fontId="4" fillId="0" borderId="23" xfId="63" applyFont="1" applyBorder="1" applyAlignment="1" applyProtection="1">
      <alignment horizontal="right" vertical="center"/>
      <protection/>
    </xf>
    <xf numFmtId="49" fontId="8" fillId="0" borderId="14" xfId="59" applyFont="1" applyBorder="1" applyProtection="1">
      <alignment horizontal="left" vertical="center"/>
      <protection locked="0"/>
    </xf>
    <xf numFmtId="174" fontId="0" fillId="0" borderId="11" xfId="52" applyNumberFormat="1" applyFont="1" applyBorder="1" applyAlignment="1" applyProtection="1">
      <alignment/>
      <protection locked="0"/>
    </xf>
    <xf numFmtId="172" fontId="0" fillId="33" borderId="13" xfId="52" applyFont="1" applyFill="1" applyBorder="1" applyAlignment="1" applyProtection="1">
      <alignment/>
      <protection locked="0"/>
    </xf>
    <xf numFmtId="172" fontId="0" fillId="33" borderId="13" xfId="52" applyFont="1" applyFill="1" applyBorder="1" applyAlignment="1" applyProtection="1">
      <alignment/>
      <protection/>
    </xf>
    <xf numFmtId="172" fontId="0" fillId="0" borderId="0" xfId="52" applyFont="1" applyAlignment="1" applyProtection="1">
      <alignment/>
      <protection/>
    </xf>
    <xf numFmtId="175" fontId="0" fillId="0" borderId="13" xfId="52" applyNumberFormat="1" applyFont="1" applyBorder="1" applyAlignment="1" applyProtection="1">
      <alignment/>
      <protection/>
    </xf>
    <xf numFmtId="176" fontId="0" fillId="0" borderId="11" xfId="54" applyNumberFormat="1" applyBorder="1" applyProtection="1">
      <alignment horizontal="right" vertical="center"/>
      <protection locked="0"/>
    </xf>
    <xf numFmtId="49" fontId="6" fillId="33" borderId="11" xfId="59" applyFill="1" applyBorder="1">
      <alignment horizontal="left" vertical="center"/>
      <protection locked="0"/>
    </xf>
    <xf numFmtId="172" fontId="0" fillId="33" borderId="11" xfId="54" applyFill="1" applyBorder="1" applyProtection="1">
      <alignment horizontal="right" vertical="center"/>
      <protection locked="0"/>
    </xf>
    <xf numFmtId="49" fontId="6" fillId="33" borderId="0" xfId="59" applyFill="1">
      <alignment horizontal="left" vertical="center"/>
      <protection locked="0"/>
    </xf>
    <xf numFmtId="172" fontId="0" fillId="33" borderId="0" xfId="54" applyFill="1" applyProtection="1">
      <alignment horizontal="right" vertical="center"/>
      <protection locked="0"/>
    </xf>
    <xf numFmtId="49" fontId="8" fillId="0" borderId="14" xfId="59" applyFont="1" applyBorder="1" applyAlignment="1" applyProtection="1">
      <alignment horizontal="left" vertical="center" wrapText="1"/>
      <protection/>
    </xf>
    <xf numFmtId="49" fontId="10" fillId="0" borderId="19" xfId="66" applyFont="1" applyBorder="1" applyProtection="1">
      <alignment horizontal="left" vertical="center"/>
      <protection locked="0"/>
    </xf>
    <xf numFmtId="172" fontId="4" fillId="0" borderId="22" xfId="52" applyFont="1" applyBorder="1" applyAlignment="1" applyProtection="1">
      <alignment horizontal="right" vertical="center"/>
      <protection/>
    </xf>
    <xf numFmtId="172" fontId="4" fillId="0" borderId="23" xfId="52" applyFont="1" applyBorder="1" applyAlignment="1" applyProtection="1">
      <alignment horizontal="right" vertical="center"/>
      <protection/>
    </xf>
    <xf numFmtId="49" fontId="11" fillId="33" borderId="14" xfId="45" applyFont="1" applyFill="1" applyBorder="1" applyAlignment="1" applyProtection="1">
      <alignment horizontal="left" vertical="center"/>
      <protection locked="0"/>
    </xf>
    <xf numFmtId="172" fontId="4" fillId="33" borderId="15" xfId="52" applyFont="1" applyFill="1" applyBorder="1" applyAlignment="1" applyProtection="1">
      <alignment horizontal="right" vertical="center"/>
      <protection/>
    </xf>
    <xf numFmtId="172" fontId="4" fillId="33" borderId="16" xfId="52" applyFont="1" applyFill="1" applyBorder="1" applyAlignment="1" applyProtection="1">
      <alignment horizontal="right" vertical="center"/>
      <protection/>
    </xf>
    <xf numFmtId="49" fontId="11" fillId="33" borderId="14" xfId="66" applyFont="1" applyFill="1" applyBorder="1" applyProtection="1">
      <alignment horizontal="left" vertical="center"/>
      <protection locked="0"/>
    </xf>
    <xf numFmtId="49" fontId="12" fillId="34" borderId="14" xfId="66" applyFont="1" applyFill="1" applyBorder="1" applyProtection="1">
      <alignment horizontal="left" vertical="center"/>
      <protection locked="0"/>
    </xf>
    <xf numFmtId="172" fontId="4" fillId="34" borderId="15" xfId="52" applyFont="1" applyFill="1" applyBorder="1" applyAlignment="1" applyProtection="1">
      <alignment horizontal="right" vertical="center"/>
      <protection/>
    </xf>
    <xf numFmtId="172" fontId="4" fillId="34" borderId="16" xfId="52" applyFont="1" applyFill="1" applyBorder="1" applyAlignment="1" applyProtection="1">
      <alignment horizontal="right" vertical="center"/>
      <protection/>
    </xf>
    <xf numFmtId="49" fontId="12" fillId="34" borderId="4" xfId="66" applyFont="1" applyFill="1" applyBorder="1" applyProtection="1">
      <alignment horizontal="left" vertical="center"/>
      <protection locked="0"/>
    </xf>
    <xf numFmtId="172" fontId="4" fillId="34" borderId="4" xfId="52" applyFont="1" applyFill="1" applyBorder="1" applyAlignment="1" applyProtection="1">
      <alignment horizontal="right" vertical="center"/>
      <protection/>
    </xf>
    <xf numFmtId="49" fontId="13" fillId="0" borderId="20" xfId="66" applyFont="1" applyBorder="1" applyProtection="1">
      <alignment horizontal="left" vertical="center"/>
      <protection locked="0"/>
    </xf>
    <xf numFmtId="49" fontId="14" fillId="0" borderId="11" xfId="59" applyFont="1" applyBorder="1">
      <alignment horizontal="left" vertical="center"/>
      <protection locked="0"/>
    </xf>
    <xf numFmtId="49" fontId="8" fillId="0" borderId="24" xfId="59" applyFont="1" applyBorder="1" applyProtection="1">
      <alignment horizontal="left" vertical="center"/>
      <protection/>
    </xf>
    <xf numFmtId="172" fontId="0" fillId="0" borderId="25" xfId="54" applyBorder="1" applyProtection="1">
      <alignment horizontal="right" vertical="center"/>
      <protection/>
    </xf>
    <xf numFmtId="172" fontId="0" fillId="0" borderId="26" xfId="54" applyBorder="1" applyProtection="1">
      <alignment horizontal="right" vertical="center"/>
      <protection/>
    </xf>
    <xf numFmtId="49" fontId="6" fillId="0" borderId="27" xfId="59" applyBorder="1" applyProtection="1">
      <alignment horizontal="left" vertical="center"/>
      <protection/>
    </xf>
    <xf numFmtId="172" fontId="0" fillId="0" borderId="28" xfId="54" applyBorder="1" applyProtection="1">
      <alignment horizontal="right" vertical="center"/>
      <protection/>
    </xf>
    <xf numFmtId="172" fontId="0" fillId="0" borderId="29" xfId="54" applyBorder="1" applyProtection="1">
      <alignment horizontal="right" vertical="center"/>
      <protection/>
    </xf>
    <xf numFmtId="49" fontId="8" fillId="0" borderId="30" xfId="59" applyFont="1" applyBorder="1" applyProtection="1">
      <alignment horizontal="left" vertical="center"/>
      <protection/>
    </xf>
    <xf numFmtId="172" fontId="0" fillId="0" borderId="31" xfId="54" applyBorder="1" applyProtection="1">
      <alignment horizontal="right" vertical="center"/>
      <protection/>
    </xf>
    <xf numFmtId="177" fontId="0" fillId="0" borderId="0" xfId="0" applyNumberFormat="1" applyBorder="1" applyAlignment="1" applyProtection="1">
      <alignment/>
      <protection/>
    </xf>
    <xf numFmtId="49" fontId="6" fillId="33" borderId="11" xfId="59" applyFill="1" applyBorder="1" applyProtection="1">
      <alignment horizontal="left" vertical="center"/>
      <protection locked="0"/>
    </xf>
    <xf numFmtId="49" fontId="9" fillId="33" borderId="11" xfId="59" applyFont="1" applyFill="1" applyBorder="1" applyProtection="1">
      <alignment horizontal="left" vertical="center"/>
      <protection/>
    </xf>
    <xf numFmtId="172" fontId="0" fillId="33" borderId="11" xfId="54" applyFill="1" applyBorder="1" applyProtection="1">
      <alignment horizontal="right" vertical="center"/>
      <protection/>
    </xf>
    <xf numFmtId="172" fontId="0" fillId="0" borderId="32" xfId="54" applyBorder="1" applyProtection="1">
      <alignment horizontal="right" vertical="center"/>
      <protection/>
    </xf>
    <xf numFmtId="49" fontId="9" fillId="33" borderId="30" xfId="59" applyFont="1" applyFill="1" applyBorder="1" applyProtection="1">
      <alignment horizontal="left" vertical="center"/>
      <protection/>
    </xf>
    <xf numFmtId="172" fontId="0" fillId="33" borderId="31" xfId="54" applyFill="1" applyBorder="1" applyProtection="1">
      <alignment horizontal="right" vertical="center"/>
      <protection/>
    </xf>
    <xf numFmtId="172" fontId="0" fillId="33" borderId="32" xfId="54" applyFill="1" applyBorder="1" applyProtection="1">
      <alignment horizontal="right" vertical="center"/>
      <protection/>
    </xf>
    <xf numFmtId="49" fontId="9" fillId="33" borderId="30" xfId="59" applyFont="1" applyFill="1" applyBorder="1" applyProtection="1">
      <alignment horizontal="left" vertical="center"/>
      <protection/>
    </xf>
    <xf numFmtId="49" fontId="8" fillId="34" borderId="14" xfId="59" applyFont="1" applyFill="1" applyBorder="1" applyProtection="1">
      <alignment horizontal="left" vertical="center"/>
      <protection/>
    </xf>
    <xf numFmtId="172" fontId="0" fillId="34" borderId="15" xfId="54" applyFill="1" applyBorder="1" applyProtection="1">
      <alignment horizontal="right" vertical="center"/>
      <protection/>
    </xf>
    <xf numFmtId="172" fontId="0" fillId="34" borderId="16" xfId="54" applyFill="1" applyBorder="1" applyProtection="1">
      <alignment horizontal="right" vertical="center"/>
      <protection/>
    </xf>
    <xf numFmtId="49" fontId="6" fillId="33" borderId="11" xfId="59" applyFill="1" applyBorder="1" applyProtection="1">
      <alignment horizontal="left" vertical="center"/>
      <protection/>
    </xf>
    <xf numFmtId="49" fontId="7" fillId="35" borderId="0" xfId="59" applyFont="1" applyFill="1" applyBorder="1">
      <alignment horizontal="left" vertical="center"/>
      <protection locked="0"/>
    </xf>
    <xf numFmtId="172" fontId="0" fillId="35" borderId="0" xfId="54" applyFill="1" applyBorder="1" applyProtection="1">
      <alignment horizontal="right" vertical="center"/>
      <protection locked="0"/>
    </xf>
    <xf numFmtId="49" fontId="9" fillId="33" borderId="11" xfId="59" applyFont="1" applyFill="1" applyBorder="1" applyProtection="1">
      <alignment horizontal="left" vertical="center"/>
      <protection/>
    </xf>
    <xf numFmtId="49" fontId="8" fillId="34" borderId="30" xfId="59" applyFont="1" applyFill="1" applyBorder="1" applyProtection="1">
      <alignment horizontal="left" vertical="center"/>
      <protection/>
    </xf>
    <xf numFmtId="172" fontId="0" fillId="34" borderId="31" xfId="54" applyFill="1" applyBorder="1" applyProtection="1">
      <alignment horizontal="right" vertical="center"/>
      <protection/>
    </xf>
    <xf numFmtId="172" fontId="0" fillId="34" borderId="32" xfId="54" applyFill="1" applyBorder="1" applyProtection="1">
      <alignment horizontal="right" vertical="center"/>
      <protection/>
    </xf>
    <xf numFmtId="49" fontId="8" fillId="34" borderId="11" xfId="59" applyFont="1" applyFill="1" applyBorder="1">
      <alignment horizontal="left" vertical="center"/>
      <protection locked="0"/>
    </xf>
    <xf numFmtId="172" fontId="0" fillId="34" borderId="11" xfId="54" applyFill="1" applyBorder="1" applyProtection="1">
      <alignment horizontal="right" vertical="center"/>
      <protection locked="0"/>
    </xf>
    <xf numFmtId="49" fontId="1" fillId="0" borderId="0" xfId="59" applyFont="1">
      <alignment horizontal="left" vertical="center"/>
      <protection locked="0"/>
    </xf>
    <xf numFmtId="177" fontId="0" fillId="0" borderId="11" xfId="55" applyBorder="1" applyProtection="1">
      <alignment horizontal="right" vertical="center"/>
      <protection locked="0"/>
    </xf>
    <xf numFmtId="0" fontId="0" fillId="0" borderId="0" xfId="60">
      <alignment/>
      <protection/>
    </xf>
    <xf numFmtId="177" fontId="1" fillId="0" borderId="11" xfId="55" applyFont="1" applyBorder="1" applyAlignment="1" applyProtection="1">
      <alignment horizontal="center" vertical="center"/>
      <protection locked="0"/>
    </xf>
    <xf numFmtId="172" fontId="0" fillId="0" borderId="11" xfId="55" applyNumberFormat="1" applyBorder="1" applyAlignment="1" applyProtection="1">
      <alignment horizontal="right" vertical="center"/>
      <protection locked="0"/>
    </xf>
    <xf numFmtId="177" fontId="0" fillId="0" borderId="11" xfId="55" applyNumberFormat="1" applyBorder="1" applyAlignment="1" applyProtection="1">
      <alignment horizontal="right" vertical="center"/>
      <protection/>
    </xf>
    <xf numFmtId="49" fontId="11" fillId="33" borderId="11" xfId="59" applyFont="1" applyFill="1" applyBorder="1">
      <alignment horizontal="left" vertical="center"/>
      <protection locked="0"/>
    </xf>
    <xf numFmtId="172" fontId="0" fillId="33" borderId="11" xfId="55" applyNumberFormat="1" applyFill="1" applyBorder="1" applyAlignment="1" applyProtection="1">
      <alignment horizontal="right" vertical="center"/>
      <protection/>
    </xf>
    <xf numFmtId="49" fontId="1" fillId="0" borderId="14" xfId="59" applyFont="1" applyBorder="1" applyProtection="1">
      <alignment horizontal="left" vertical="center"/>
      <protection/>
    </xf>
    <xf numFmtId="49" fontId="15" fillId="0" borderId="14" xfId="59" applyFont="1" applyBorder="1" applyProtection="1">
      <alignment horizontal="left" vertical="center"/>
      <protection/>
    </xf>
    <xf numFmtId="177" fontId="0" fillId="0" borderId="11" xfId="55" applyFont="1" applyBorder="1" applyAlignment="1" applyProtection="1">
      <alignment horizontal="left" vertical="center" wrapText="1"/>
      <protection locked="0"/>
    </xf>
    <xf numFmtId="177" fontId="0" fillId="0" borderId="11" xfId="55" applyBorder="1" applyAlignment="1" applyProtection="1">
      <alignment horizontal="left" vertical="center"/>
      <protection locked="0"/>
    </xf>
    <xf numFmtId="172" fontId="0" fillId="0" borderId="11" xfId="55" applyNumberFormat="1" applyBorder="1" applyProtection="1">
      <alignment horizontal="right" vertical="center"/>
      <protection locked="0"/>
    </xf>
    <xf numFmtId="177" fontId="0" fillId="0" borderId="15" xfId="55" applyNumberFormat="1" applyBorder="1" applyAlignment="1" applyProtection="1">
      <alignment horizontal="right" vertical="center"/>
      <protection/>
    </xf>
    <xf numFmtId="177" fontId="0" fillId="0" borderId="11" xfId="55" applyFont="1" applyBorder="1" applyAlignment="1" applyProtection="1">
      <alignment horizontal="left" vertical="center"/>
      <protection locked="0"/>
    </xf>
    <xf numFmtId="177" fontId="0" fillId="0" borderId="11" xfId="55" applyBorder="1" applyProtection="1">
      <alignment horizontal="right" vertical="center"/>
      <protection/>
    </xf>
    <xf numFmtId="49" fontId="6" fillId="0" borderId="0" xfId="59" applyFont="1" applyBorder="1" applyAlignment="1">
      <alignment horizontal="left" vertical="center" wrapText="1"/>
      <protection locked="0"/>
    </xf>
    <xf numFmtId="177" fontId="0" fillId="0" borderId="0" xfId="55" applyBorder="1" applyProtection="1">
      <alignment horizontal="right" vertical="center"/>
      <protection locked="0"/>
    </xf>
    <xf numFmtId="172" fontId="0" fillId="33" borderId="11" xfId="55" applyNumberFormat="1" applyFill="1" applyBorder="1" applyAlignment="1" applyProtection="1">
      <alignment horizontal="right" vertical="center"/>
      <protection locked="0"/>
    </xf>
    <xf numFmtId="49" fontId="9" fillId="0" borderId="11" xfId="59" applyFont="1" applyBorder="1" applyAlignment="1" applyProtection="1">
      <alignment horizontal="left" vertical="center" wrapText="1"/>
      <protection/>
    </xf>
    <xf numFmtId="49" fontId="9" fillId="0" borderId="11" xfId="59" applyFont="1" applyBorder="1" applyAlignment="1">
      <alignment horizontal="left" vertical="center" wrapText="1"/>
      <protection locked="0"/>
    </xf>
    <xf numFmtId="49" fontId="6" fillId="36" borderId="11" xfId="59" applyFill="1" applyBorder="1">
      <alignment horizontal="left" vertical="center"/>
      <protection locked="0"/>
    </xf>
    <xf numFmtId="172" fontId="0" fillId="36" borderId="11" xfId="55" applyNumberFormat="1" applyFill="1" applyBorder="1" applyAlignment="1" applyProtection="1">
      <alignment horizontal="right" vertical="center"/>
      <protection locked="0"/>
    </xf>
    <xf numFmtId="49" fontId="9" fillId="33" borderId="11" xfId="59" applyFont="1" applyFill="1" applyBorder="1" applyAlignment="1" applyProtection="1">
      <alignment horizontal="left" vertical="center" wrapText="1"/>
      <protection/>
    </xf>
    <xf numFmtId="49" fontId="9" fillId="33" borderId="11" xfId="59" applyFont="1" applyFill="1" applyBorder="1" applyAlignment="1" applyProtection="1">
      <alignment horizontal="left" vertical="center" wrapText="1"/>
      <protection locked="0"/>
    </xf>
    <xf numFmtId="49" fontId="7" fillId="0" borderId="11" xfId="59" applyFont="1" applyBorder="1" applyAlignment="1" applyProtection="1">
      <alignment horizontal="left" vertical="center" wrapText="1"/>
      <protection/>
    </xf>
    <xf numFmtId="49" fontId="0" fillId="0" borderId="0" xfId="59" applyFont="1" applyBorder="1" applyAlignment="1" applyProtection="1">
      <alignment horizontal="left" vertical="center" wrapText="1"/>
      <protection/>
    </xf>
    <xf numFmtId="172" fontId="0" fillId="0" borderId="0" xfId="55" applyNumberFormat="1" applyBorder="1" applyAlignment="1" applyProtection="1">
      <alignment horizontal="right" vertical="center"/>
      <protection locked="0"/>
    </xf>
    <xf numFmtId="49" fontId="8" fillId="0" borderId="14" xfId="59" applyFont="1" applyBorder="1" applyAlignment="1" applyProtection="1">
      <alignment horizontal="left" vertical="center" wrapText="1"/>
      <protection locked="0"/>
    </xf>
    <xf numFmtId="172" fontId="1" fillId="0" borderId="30" xfId="59" applyNumberFormat="1" applyFont="1" applyBorder="1" applyAlignment="1" applyProtection="1">
      <alignment horizontal="right" vertical="center"/>
      <protection locked="0"/>
    </xf>
    <xf numFmtId="49" fontId="6" fillId="36" borderId="11" xfId="59" applyFont="1" applyFill="1" applyBorder="1" applyProtection="1">
      <alignment horizontal="left" vertical="center"/>
      <protection/>
    </xf>
    <xf numFmtId="172" fontId="0" fillId="36" borderId="11" xfId="55" applyNumberFormat="1" applyFill="1" applyBorder="1" applyAlignment="1" applyProtection="1">
      <alignment horizontal="right" vertical="center"/>
      <protection/>
    </xf>
    <xf numFmtId="49" fontId="6" fillId="35" borderId="0" xfId="59" applyFont="1" applyFill="1" applyBorder="1" applyProtection="1">
      <alignment horizontal="left" vertical="center"/>
      <protection/>
    </xf>
    <xf numFmtId="172" fontId="0" fillId="35" borderId="0" xfId="55" applyNumberFormat="1" applyFill="1" applyBorder="1" applyAlignment="1" applyProtection="1">
      <alignment horizontal="right" vertical="center"/>
      <protection/>
    </xf>
    <xf numFmtId="49" fontId="8" fillId="36" borderId="30" xfId="59" applyFont="1" applyFill="1" applyBorder="1" applyProtection="1">
      <alignment horizontal="left" vertical="center"/>
      <protection/>
    </xf>
    <xf numFmtId="177" fontId="0" fillId="36" borderId="31" xfId="55" applyNumberFormat="1" applyFill="1" applyBorder="1" applyAlignment="1" applyProtection="1">
      <alignment horizontal="right" vertical="center"/>
      <protection/>
    </xf>
    <xf numFmtId="49" fontId="6" fillId="36" borderId="11" xfId="59" applyFont="1" applyFill="1" applyBorder="1" applyAlignment="1" applyProtection="1">
      <alignment horizontal="left" vertical="center" wrapText="1"/>
      <protection/>
    </xf>
    <xf numFmtId="177" fontId="0" fillId="0" borderId="11" xfId="55" applyNumberFormat="1" applyFont="1" applyBorder="1" applyAlignment="1" applyProtection="1">
      <alignment horizontal="right" vertical="center"/>
      <protection/>
    </xf>
    <xf numFmtId="172" fontId="0" fillId="0" borderId="11" xfId="55" applyNumberFormat="1" applyFont="1" applyBorder="1" applyAlignment="1" applyProtection="1">
      <alignment horizontal="right" vertical="center"/>
      <protection locked="0"/>
    </xf>
    <xf numFmtId="172" fontId="0" fillId="0" borderId="11" xfId="55" applyNumberFormat="1" applyBorder="1" applyAlignment="1" applyProtection="1">
      <alignment horizontal="right" vertical="center"/>
      <protection hidden="1" locked="0"/>
    </xf>
    <xf numFmtId="177" fontId="0" fillId="0" borderId="15" xfId="55" applyBorder="1" applyProtection="1">
      <alignment horizontal="right" vertical="center"/>
      <protection/>
    </xf>
    <xf numFmtId="177" fontId="0" fillId="0" borderId="11" xfId="55" applyFont="1" applyBorder="1" applyProtection="1">
      <alignment horizontal="right" vertical="center"/>
      <protection/>
    </xf>
    <xf numFmtId="177" fontId="0" fillId="36" borderId="31" xfId="55" applyFill="1" applyBorder="1" applyProtection="1">
      <alignment horizontal="right" vertical="center"/>
      <protection/>
    </xf>
    <xf numFmtId="49" fontId="6" fillId="33" borderId="11" xfId="59" applyFont="1" applyFill="1" applyBorder="1" applyAlignment="1" applyProtection="1">
      <alignment horizontal="left" vertical="center" wrapText="1"/>
      <protection/>
    </xf>
    <xf numFmtId="177" fontId="0" fillId="33" borderId="11" xfId="55" applyFill="1" applyBorder="1" applyProtection="1">
      <alignment horizontal="right" vertical="center"/>
      <protection/>
    </xf>
    <xf numFmtId="177" fontId="0" fillId="33" borderId="0" xfId="55" applyFill="1" applyProtection="1">
      <alignment horizontal="right" vertical="center"/>
      <protection/>
    </xf>
    <xf numFmtId="177" fontId="0" fillId="33" borderId="0" xfId="55" applyFill="1" applyBorder="1" applyProtection="1">
      <alignment horizontal="right" vertical="center"/>
      <protection/>
    </xf>
    <xf numFmtId="177" fontId="0" fillId="0" borderId="0" xfId="55" applyBorder="1" applyProtection="1">
      <alignment horizontal="right" vertical="center"/>
      <protection/>
    </xf>
    <xf numFmtId="177" fontId="0" fillId="0" borderId="0" xfId="55" applyProtection="1">
      <alignment horizontal="right" vertical="center"/>
      <protection locked="0"/>
    </xf>
    <xf numFmtId="0" fontId="4" fillId="0" borderId="0" xfId="58" applyFont="1">
      <alignment/>
      <protection locked="0"/>
    </xf>
    <xf numFmtId="1" fontId="4" fillId="0" borderId="30" xfId="42" applyBorder="1">
      <alignment horizontal="right" vertical="center"/>
      <protection/>
    </xf>
    <xf numFmtId="177" fontId="4" fillId="0" borderId="11" xfId="53" applyFont="1" applyBorder="1" applyAlignment="1" applyProtection="1">
      <alignment horizontal="right" vertical="center"/>
      <protection locked="0"/>
    </xf>
    <xf numFmtId="0" fontId="0" fillId="0" borderId="0" xfId="58">
      <alignment/>
      <protection locked="0"/>
    </xf>
    <xf numFmtId="49" fontId="15" fillId="0" borderId="33" xfId="66" applyFont="1" applyBorder="1" applyAlignment="1" applyProtection="1">
      <alignment horizontal="center" vertical="center"/>
      <protection locked="0"/>
    </xf>
    <xf numFmtId="49" fontId="1" fillId="0" borderId="34" xfId="66" applyFont="1" applyBorder="1" applyAlignment="1" applyProtection="1">
      <alignment horizontal="center" vertical="center"/>
      <protection locked="0"/>
    </xf>
    <xf numFmtId="49" fontId="1" fillId="0" borderId="33" xfId="66" applyFont="1" applyBorder="1" applyAlignment="1" applyProtection="1">
      <alignment horizontal="center" vertical="center"/>
      <protection locked="0"/>
    </xf>
    <xf numFmtId="0" fontId="0" fillId="0" borderId="0" xfId="58" applyAlignment="1" applyProtection="1">
      <alignment horizontal="center"/>
      <protection locked="0"/>
    </xf>
    <xf numFmtId="177" fontId="4" fillId="33" borderId="11" xfId="53" applyFont="1" applyFill="1" applyBorder="1" applyAlignment="1" applyProtection="1">
      <alignment horizontal="right" vertical="center"/>
      <protection/>
    </xf>
    <xf numFmtId="177" fontId="4" fillId="0" borderId="11" xfId="53" applyFont="1" applyBorder="1" applyAlignment="1" applyProtection="1">
      <alignment horizontal="right" vertical="center"/>
      <protection/>
    </xf>
    <xf numFmtId="177" fontId="4" fillId="33" borderId="35" xfId="53" applyFont="1" applyFill="1" applyBorder="1" applyAlignment="1" applyProtection="1">
      <alignment horizontal="right" vertical="center"/>
      <protection/>
    </xf>
    <xf numFmtId="0" fontId="0" fillId="0" borderId="0" xfId="58" applyProtection="1">
      <alignment/>
      <protection locked="0"/>
    </xf>
    <xf numFmtId="177" fontId="4" fillId="33" borderId="11" xfId="53" applyFont="1" applyFill="1" applyBorder="1" applyAlignment="1" applyProtection="1">
      <alignment horizontal="right" vertical="center"/>
      <protection locked="0"/>
    </xf>
    <xf numFmtId="177" fontId="4" fillId="33" borderId="35" xfId="53" applyFont="1" applyFill="1" applyBorder="1" applyAlignment="1" applyProtection="1">
      <alignment horizontal="right" vertical="center"/>
      <protection locked="0"/>
    </xf>
    <xf numFmtId="49" fontId="4" fillId="0" borderId="20" xfId="66" applyFont="1" applyBorder="1" applyAlignment="1" applyProtection="1">
      <alignment horizontal="left" vertical="center" wrapText="1"/>
      <protection locked="0"/>
    </xf>
    <xf numFmtId="177" fontId="4" fillId="33" borderId="31" xfId="53" applyFont="1" applyFill="1" applyBorder="1" applyAlignment="1" applyProtection="1">
      <alignment horizontal="right" vertical="center"/>
      <protection locked="0"/>
    </xf>
    <xf numFmtId="177" fontId="4" fillId="0" borderId="11" xfId="53" applyFont="1" applyFill="1" applyBorder="1" applyAlignment="1" applyProtection="1">
      <alignment horizontal="right" vertical="center"/>
      <protection/>
    </xf>
    <xf numFmtId="49" fontId="11" fillId="0" borderId="14" xfId="45" applyFont="1" applyBorder="1" applyAlignment="1" applyProtection="1">
      <alignment horizontal="left" vertical="center"/>
      <protection locked="0"/>
    </xf>
    <xf numFmtId="177" fontId="4" fillId="0" borderId="15" xfId="53" applyFont="1" applyBorder="1" applyAlignment="1" applyProtection="1">
      <alignment horizontal="right" vertical="center"/>
      <protection/>
    </xf>
    <xf numFmtId="49" fontId="15" fillId="0" borderId="15" xfId="66" applyFont="1" applyBorder="1" applyAlignment="1" applyProtection="1">
      <alignment horizontal="center" vertical="center"/>
      <protection locked="0"/>
    </xf>
    <xf numFmtId="49" fontId="10" fillId="0" borderId="20" xfId="66" applyFont="1" applyBorder="1" applyProtection="1">
      <alignment horizontal="left" vertical="center"/>
      <protection locked="0"/>
    </xf>
    <xf numFmtId="177" fontId="4" fillId="0" borderId="35" xfId="53" applyFont="1" applyBorder="1" applyAlignment="1" applyProtection="1">
      <alignment horizontal="right" vertical="center"/>
      <protection locked="0"/>
    </xf>
    <xf numFmtId="49" fontId="11" fillId="0" borderId="20" xfId="66" applyFont="1" applyBorder="1" applyProtection="1">
      <alignment horizontal="left" vertical="center"/>
      <protection locked="0"/>
    </xf>
    <xf numFmtId="49" fontId="11" fillId="0" borderId="14" xfId="66" applyFont="1" applyBorder="1" applyProtection="1">
      <alignment horizontal="left" vertical="center"/>
      <protection locked="0"/>
    </xf>
    <xf numFmtId="177" fontId="4" fillId="33" borderId="15" xfId="53" applyFont="1" applyFill="1" applyBorder="1" applyAlignment="1" applyProtection="1">
      <alignment horizontal="right" vertical="center"/>
      <protection/>
    </xf>
    <xf numFmtId="177" fontId="4" fillId="33" borderId="33" xfId="53" applyFont="1" applyFill="1" applyBorder="1" applyAlignment="1" applyProtection="1">
      <alignment horizontal="right" vertical="center"/>
      <protection/>
    </xf>
    <xf numFmtId="49" fontId="12" fillId="0" borderId="14" xfId="66" applyFont="1" applyBorder="1" applyProtection="1">
      <alignment horizontal="left" vertical="center"/>
      <protection locked="0"/>
    </xf>
    <xf numFmtId="177" fontId="4" fillId="0" borderId="0" xfId="53" applyFont="1" applyAlignment="1" applyProtection="1">
      <alignment horizontal="right" vertical="center"/>
      <protection locked="0"/>
    </xf>
    <xf numFmtId="177" fontId="4" fillId="0" borderId="30" xfId="53" applyFont="1" applyBorder="1" applyAlignment="1" applyProtection="1">
      <alignment horizontal="right" vertical="center"/>
      <protection locked="0"/>
    </xf>
    <xf numFmtId="177" fontId="4" fillId="0" borderId="0" xfId="53" applyFont="1" applyBorder="1" applyAlignment="1" applyProtection="1">
      <alignment horizontal="right" vertical="center"/>
      <protection locked="0"/>
    </xf>
    <xf numFmtId="1" fontId="4" fillId="0" borderId="33" xfId="42" applyFont="1" applyBorder="1" applyAlignment="1" applyProtection="1">
      <alignment horizontal="center" vertical="center"/>
      <protection locked="0"/>
    </xf>
    <xf numFmtId="49" fontId="4" fillId="0" borderId="36" xfId="66" applyFont="1" applyBorder="1" applyProtection="1">
      <alignment horizontal="left" vertical="center"/>
      <protection locked="0"/>
    </xf>
    <xf numFmtId="177" fontId="4" fillId="0" borderId="37" xfId="53" applyFont="1" applyBorder="1" applyAlignment="1" applyProtection="1">
      <alignment horizontal="right" vertical="center"/>
      <protection/>
    </xf>
    <xf numFmtId="177" fontId="4" fillId="0" borderId="38" xfId="53" applyFont="1" applyBorder="1" applyAlignment="1" applyProtection="1">
      <alignment horizontal="right" vertical="center"/>
      <protection/>
    </xf>
    <xf numFmtId="177" fontId="4" fillId="0" borderId="35" xfId="53" applyFont="1" applyBorder="1" applyAlignment="1" applyProtection="1">
      <alignment horizontal="right" vertical="center"/>
      <protection/>
    </xf>
    <xf numFmtId="1" fontId="12" fillId="0" borderId="14" xfId="42" applyFont="1" applyBorder="1" applyAlignment="1" applyProtection="1">
      <alignment horizontal="left" vertical="center"/>
      <protection locked="0"/>
    </xf>
    <xf numFmtId="1" fontId="0" fillId="0" borderId="0" xfId="58" applyNumberFormat="1" applyProtection="1">
      <alignment/>
      <protection locked="0"/>
    </xf>
    <xf numFmtId="9" fontId="4" fillId="0" borderId="11" xfId="62" applyFont="1" applyBorder="1" applyProtection="1">
      <alignment horizontal="right" vertical="center"/>
      <protection/>
    </xf>
    <xf numFmtId="9" fontId="4" fillId="0" borderId="35" xfId="62" applyFont="1" applyBorder="1" applyProtection="1">
      <alignment horizontal="right" vertical="center"/>
      <protection/>
    </xf>
    <xf numFmtId="9" fontId="4" fillId="0" borderId="22" xfId="62" applyFont="1" applyBorder="1" applyProtection="1">
      <alignment horizontal="right" vertical="center"/>
      <protection locked="0"/>
    </xf>
    <xf numFmtId="9" fontId="4" fillId="0" borderId="39" xfId="62" applyFont="1" applyBorder="1" applyProtection="1">
      <alignment horizontal="right" vertical="center"/>
      <protection locked="0"/>
    </xf>
    <xf numFmtId="1" fontId="4" fillId="0" borderId="0" xfId="42" applyBorder="1">
      <alignment horizontal="right" vertical="center"/>
      <protection/>
    </xf>
    <xf numFmtId="0" fontId="0" fillId="0" borderId="0" xfId="58" applyBorder="1">
      <alignment/>
      <protection locked="0"/>
    </xf>
    <xf numFmtId="0" fontId="0" fillId="0" borderId="30" xfId="58" applyBorder="1">
      <alignment/>
      <protection locked="0"/>
    </xf>
    <xf numFmtId="49" fontId="4" fillId="0" borderId="40" xfId="66" applyFont="1" applyBorder="1" applyAlignment="1" applyProtection="1">
      <alignment horizontal="left" vertical="center" wrapText="1"/>
      <protection locked="0"/>
    </xf>
    <xf numFmtId="49" fontId="6" fillId="0" borderId="20" xfId="66" applyFont="1" applyBorder="1" applyProtection="1">
      <alignment horizontal="left" vertical="center"/>
      <protection locked="0"/>
    </xf>
    <xf numFmtId="172" fontId="0" fillId="0" borderId="11" xfId="54" applyFont="1" applyBorder="1" applyProtection="1">
      <alignment horizontal="right" vertical="center"/>
      <protection locked="0"/>
    </xf>
    <xf numFmtId="177" fontId="4" fillId="33" borderId="31" xfId="53" applyFont="1" applyFill="1" applyBorder="1" applyAlignment="1" applyProtection="1">
      <alignment horizontal="right" vertical="center"/>
      <protection/>
    </xf>
    <xf numFmtId="49" fontId="0" fillId="0" borderId="20" xfId="66" applyFont="1" applyBorder="1" applyProtection="1">
      <alignment horizontal="left" vertical="center"/>
      <protection locked="0"/>
    </xf>
    <xf numFmtId="49" fontId="10" fillId="0" borderId="19" xfId="66" applyFont="1" applyBorder="1" applyAlignment="1" applyProtection="1">
      <alignment horizontal="left" vertical="center" wrapText="1"/>
      <protection locked="0"/>
    </xf>
    <xf numFmtId="49" fontId="10" fillId="0" borderId="20" xfId="66" applyFont="1" applyBorder="1" applyAlignment="1" applyProtection="1">
      <alignment horizontal="left" vertical="center" wrapText="1"/>
      <protection locked="0"/>
    </xf>
    <xf numFmtId="179" fontId="0" fillId="0" borderId="41" xfId="0" applyNumberFormat="1" applyBorder="1" applyAlignment="1" applyProtection="1">
      <alignment/>
      <protection/>
    </xf>
    <xf numFmtId="177" fontId="4" fillId="0" borderId="11" xfId="52" applyNumberFormat="1" applyFont="1" applyBorder="1" applyAlignment="1" applyProtection="1">
      <alignment horizontal="right" vertical="center"/>
      <protection/>
    </xf>
    <xf numFmtId="49" fontId="4" fillId="0" borderId="0" xfId="66" applyFont="1" applyAlignment="1" applyProtection="1">
      <alignment horizontal="center" vertical="center"/>
      <protection/>
    </xf>
    <xf numFmtId="1" fontId="4" fillId="0" borderId="0" xfId="42" applyAlignment="1" applyProtection="1">
      <alignment horizontal="center" vertical="center"/>
      <protection/>
    </xf>
    <xf numFmtId="49" fontId="9" fillId="0" borderId="11" xfId="59" applyFont="1" applyBorder="1" applyProtection="1">
      <alignment horizontal="left" vertical="center"/>
      <protection locked="0"/>
    </xf>
    <xf numFmtId="172" fontId="1" fillId="0" borderId="11" xfId="56" applyNumberFormat="1" applyFont="1" applyBorder="1" applyAlignment="1" applyProtection="1">
      <alignment horizontal="right" vertical="center"/>
      <protection locked="0"/>
    </xf>
    <xf numFmtId="172" fontId="1" fillId="33" borderId="11" xfId="56" applyNumberFormat="1" applyFont="1" applyFill="1" applyBorder="1" applyAlignment="1" applyProtection="1">
      <alignment horizontal="right" vertical="center"/>
      <protection/>
    </xf>
    <xf numFmtId="49" fontId="6" fillId="0" borderId="11" xfId="59" applyFont="1" applyBorder="1" applyProtection="1">
      <alignment horizontal="left" vertical="center"/>
      <protection locked="0"/>
    </xf>
    <xf numFmtId="172" fontId="0" fillId="0" borderId="11" xfId="56" applyNumberFormat="1" applyBorder="1" applyAlignment="1" applyProtection="1">
      <alignment horizontal="right" vertical="center"/>
      <protection locked="0"/>
    </xf>
    <xf numFmtId="49" fontId="6" fillId="0" borderId="11" xfId="59" applyBorder="1" applyProtection="1">
      <alignment horizontal="left" vertical="center"/>
      <protection locked="0"/>
    </xf>
    <xf numFmtId="49" fontId="14" fillId="0" borderId="11" xfId="59" applyFont="1" applyBorder="1" applyProtection="1">
      <alignment horizontal="left" vertical="center"/>
      <protection locked="0"/>
    </xf>
    <xf numFmtId="172" fontId="0" fillId="0" borderId="11" xfId="56" applyNumberFormat="1" applyBorder="1" applyAlignment="1" applyProtection="1">
      <alignment horizontal="right" vertical="center"/>
      <protection/>
    </xf>
    <xf numFmtId="49" fontId="6" fillId="0" borderId="11" xfId="59" applyFont="1" applyBorder="1" applyAlignment="1" applyProtection="1">
      <alignment horizontal="left" vertical="center" wrapText="1"/>
      <protection locked="0"/>
    </xf>
    <xf numFmtId="49" fontId="11" fillId="0" borderId="11" xfId="59" applyFont="1" applyBorder="1" applyProtection="1">
      <alignment horizontal="left" vertical="center"/>
      <protection locked="0"/>
    </xf>
    <xf numFmtId="177" fontId="0" fillId="0" borderId="11" xfId="56" applyNumberFormat="1" applyBorder="1" applyAlignment="1" applyProtection="1">
      <alignment horizontal="right" vertical="center"/>
      <protection/>
    </xf>
    <xf numFmtId="49" fontId="11" fillId="33" borderId="11" xfId="59" applyFont="1" applyFill="1" applyBorder="1" applyProtection="1">
      <alignment horizontal="left" vertical="center"/>
      <protection locked="0"/>
    </xf>
    <xf numFmtId="172" fontId="0" fillId="33" borderId="11" xfId="56" applyNumberFormat="1" applyFill="1" applyBorder="1" applyAlignment="1" applyProtection="1">
      <alignment horizontal="right" vertical="center"/>
      <protection/>
    </xf>
    <xf numFmtId="49" fontId="6" fillId="0" borderId="11" xfId="59" applyFont="1" applyBorder="1" applyAlignment="1" applyProtection="1">
      <alignment horizontal="left" vertical="center" wrapText="1"/>
      <protection/>
    </xf>
    <xf numFmtId="172" fontId="0" fillId="33" borderId="11" xfId="52" applyFont="1" applyFill="1" applyBorder="1" applyAlignment="1" applyProtection="1">
      <alignment/>
      <protection/>
    </xf>
    <xf numFmtId="174" fontId="0" fillId="33" borderId="11" xfId="52" applyNumberFormat="1" applyFont="1" applyFill="1" applyBorder="1" applyAlignment="1" applyProtection="1">
      <alignment/>
      <protection/>
    </xf>
    <xf numFmtId="0" fontId="0" fillId="0" borderId="0" xfId="0" applyBorder="1" applyAlignment="1" applyProtection="1">
      <alignment/>
      <protection/>
    </xf>
    <xf numFmtId="49" fontId="4" fillId="0" borderId="0" xfId="66" applyFont="1">
      <alignment horizontal="left" vertical="center"/>
      <protection/>
    </xf>
    <xf numFmtId="172" fontId="0" fillId="0" borderId="0" xfId="0" applyNumberFormat="1" applyAlignment="1">
      <alignment/>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hiffres" xfId="42"/>
    <cellStyle name="Commentaire" xfId="43"/>
    <cellStyle name="Entrée" xfId="44"/>
    <cellStyle name="grand teste" xfId="45"/>
    <cellStyle name="Insatisfaisant" xfId="46"/>
    <cellStyle name="Hyperlink" xfId="47"/>
    <cellStyle name="Followed Hyperlink" xfId="48"/>
    <cellStyle name="Comma" xfId="49"/>
    <cellStyle name="Comma [0]" xfId="50"/>
    <cellStyle name="Currency" xfId="51"/>
    <cellStyle name="Currency [0]" xfId="52"/>
    <cellStyle name="Monétaire [0]_bilan exp indi" xfId="53"/>
    <cellStyle name="Monétaire [0]_Feuil1 (2)" xfId="54"/>
    <cellStyle name="Monétaire [0]_Feuil1 (2)_revenu-cren" xfId="55"/>
    <cellStyle name="Monétaire [0]_Feuil1 (2)_revenu-cren (2)" xfId="56"/>
    <cellStyle name="Neutre" xfId="57"/>
    <cellStyle name="Normal_bilan exp indi" xfId="58"/>
    <cellStyle name="Normal_Feuil1 (2)" xfId="59"/>
    <cellStyle name="Normal_revenu-cren" xfId="60"/>
    <cellStyle name="Percent" xfId="61"/>
    <cellStyle name="Pourcentage_bilan exp indi" xfId="62"/>
    <cellStyle name="Pourcentage_Feuil1 (2)" xfId="63"/>
    <cellStyle name="Satisfaisant" xfId="64"/>
    <cellStyle name="Sortie" xfId="65"/>
    <cellStyle name="texte" xfId="66"/>
    <cellStyle name="Texte explicatif" xfId="67"/>
    <cellStyle name="Titre" xfId="68"/>
    <cellStyle name="Titre 1" xfId="69"/>
    <cellStyle name="Titre 2" xfId="70"/>
    <cellStyle name="Titre 3" xfId="71"/>
    <cellStyle name="Titre 4" xfId="72"/>
    <cellStyle name="Total" xfId="73"/>
    <cellStyle name="Vérification"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 des soldes intermédiaires de gestion</a:t>
            </a:r>
          </a:p>
        </c:rich>
      </c:tx>
      <c:layout>
        <c:manualLayout>
          <c:xMode val="factor"/>
          <c:yMode val="factor"/>
          <c:x val="0.002"/>
          <c:y val="0"/>
        </c:manualLayout>
      </c:layout>
      <c:spPr>
        <a:noFill/>
        <a:ln>
          <a:noFill/>
        </a:ln>
      </c:spPr>
    </c:title>
    <c:plotArea>
      <c:layout>
        <c:manualLayout>
          <c:xMode val="edge"/>
          <c:yMode val="edge"/>
          <c:x val="0.04225"/>
          <c:y val="0.159"/>
          <c:w val="0.58975"/>
          <c:h val="0.69675"/>
        </c:manualLayout>
      </c:layout>
      <c:lineChart>
        <c:grouping val="standard"/>
        <c:varyColors val="0"/>
        <c:ser>
          <c:idx val="0"/>
          <c:order val="0"/>
          <c:tx>
            <c:strRef>
              <c:f>'sig et tab financ'!$F$60</c:f>
              <c:strCache>
                <c:ptCount val="1"/>
                <c:pt idx="0">
                  <c:v>MARGE BRUTE GLOBALE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'sig et tab financ'!$G$59:$I$59</c:f>
              <c:strCache/>
            </c:strRef>
          </c:cat>
          <c:val>
            <c:numRef>
              <c:f>'sig et tab financ'!$G$60:$I$60</c:f>
              <c:numCache/>
            </c:numRef>
          </c:val>
          <c:smooth val="0"/>
        </c:ser>
        <c:ser>
          <c:idx val="1"/>
          <c:order val="1"/>
          <c:tx>
            <c:strRef>
              <c:f>'sig et tab financ'!$F$61</c:f>
              <c:strCache>
                <c:ptCount val="1"/>
                <c:pt idx="0">
                  <c:v>Excedent brut d'exploitation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'sig et tab financ'!$G$59:$I$59</c:f>
              <c:strCache/>
            </c:strRef>
          </c:cat>
          <c:val>
            <c:numRef>
              <c:f>'sig et tab financ'!$G$61:$I$61</c:f>
              <c:numCache/>
            </c:numRef>
          </c:val>
          <c:smooth val="0"/>
        </c:ser>
        <c:ser>
          <c:idx val="2"/>
          <c:order val="2"/>
          <c:tx>
            <c:strRef>
              <c:f>'sig et tab financ'!$F$62</c:f>
              <c:strCache>
                <c:ptCount val="1"/>
                <c:pt idx="0">
                  <c:v>Résultat d'exploitation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'sig et tab financ'!$G$59:$I$59</c:f>
              <c:strCache/>
            </c:strRef>
          </c:cat>
          <c:val>
            <c:numRef>
              <c:f>'sig et tab financ'!$G$62:$I$62</c:f>
              <c:numCache/>
            </c:numRef>
          </c:val>
          <c:smooth val="0"/>
        </c:ser>
        <c:ser>
          <c:idx val="3"/>
          <c:order val="3"/>
          <c:tx>
            <c:strRef>
              <c:f>'sig et tab financ'!$F$63</c:f>
              <c:strCache>
                <c:ptCount val="1"/>
                <c:pt idx="0">
                  <c:v>Résultat courant</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'sig et tab financ'!$G$59:$I$59</c:f>
              <c:strCache/>
            </c:strRef>
          </c:cat>
          <c:val>
            <c:numRef>
              <c:f>'sig et tab financ'!$G$63:$I$63</c:f>
              <c:numCache/>
            </c:numRef>
          </c:val>
          <c:smooth val="0"/>
        </c:ser>
        <c:ser>
          <c:idx val="4"/>
          <c:order val="4"/>
          <c:tx>
            <c:strRef>
              <c:f>'sig et tab financ'!$F$64</c:f>
              <c:strCache>
                <c:ptCount val="1"/>
                <c:pt idx="0">
                  <c:v>Résultat net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'sig et tab financ'!$G$59:$I$59</c:f>
              <c:strCache/>
            </c:strRef>
          </c:cat>
          <c:val>
            <c:numRef>
              <c:f>'sig et tab financ'!$G$64:$I$64</c:f>
              <c:numCache/>
            </c:numRef>
          </c:val>
          <c:smooth val="0"/>
        </c:ser>
        <c:marker val="1"/>
        <c:axId val="42107079"/>
        <c:axId val="43419392"/>
      </c:lineChart>
      <c:catAx>
        <c:axId val="4210707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ANNEES</a:t>
                </a:r>
              </a:p>
            </c:rich>
          </c:tx>
          <c:layout>
            <c:manualLayout>
              <c:xMode val="factor"/>
              <c:yMode val="factor"/>
              <c:x val="-0.0277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3419392"/>
        <c:crosses val="autoZero"/>
        <c:auto val="0"/>
        <c:lblOffset val="100"/>
        <c:tickLblSkip val="1"/>
        <c:noMultiLvlLbl val="0"/>
      </c:catAx>
      <c:valAx>
        <c:axId val="4341939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FRANCS</a:t>
                </a:r>
              </a:p>
            </c:rich>
          </c:tx>
          <c:layout>
            <c:manualLayout>
              <c:xMode val="factor"/>
              <c:yMode val="factor"/>
              <c:x val="-0.00925"/>
              <c:y val="-0.00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2107079"/>
        <c:crossesAt val="1"/>
        <c:crossBetween val="midCat"/>
        <c:dispUnits/>
      </c:valAx>
      <c:spPr>
        <a:solidFill>
          <a:srgbClr val="FFFFFF"/>
        </a:solidFill>
        <a:ln w="12700">
          <a:solidFill>
            <a:srgbClr val="808080"/>
          </a:solidFill>
        </a:ln>
      </c:spPr>
    </c:plotArea>
    <c:legend>
      <c:legendPos val="r"/>
      <c:layout>
        <c:manualLayout>
          <c:xMode val="edge"/>
          <c:yMode val="edge"/>
          <c:x val="0.67925"/>
          <c:y val="0.33325"/>
          <c:w val="0.31975"/>
          <c:h val="0.353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 financière</a:t>
            </a:r>
          </a:p>
        </c:rich>
      </c:tx>
      <c:layout>
        <c:manualLayout>
          <c:xMode val="factor"/>
          <c:yMode val="factor"/>
          <c:x val="0.0015"/>
          <c:y val="0"/>
        </c:manualLayout>
      </c:layout>
      <c:spPr>
        <a:noFill/>
        <a:ln>
          <a:noFill/>
        </a:ln>
      </c:spPr>
    </c:title>
    <c:plotArea>
      <c:layout>
        <c:manualLayout>
          <c:xMode val="edge"/>
          <c:yMode val="edge"/>
          <c:x val="0.05475"/>
          <c:y val="0.177"/>
          <c:w val="0.575"/>
          <c:h val="0.69475"/>
        </c:manualLayout>
      </c:layout>
      <c:lineChart>
        <c:grouping val="standard"/>
        <c:varyColors val="0"/>
        <c:ser>
          <c:idx val="0"/>
          <c:order val="0"/>
          <c:tx>
            <c:strRef>
              <c:f>'bilan en socié'!$E$43</c:f>
              <c:strCache>
                <c:ptCount val="1"/>
                <c:pt idx="0">
                  <c:v>FOND DE ROULEMENT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 en socié'!$F$42:$H$42</c:f>
              <c:strCache/>
            </c:strRef>
          </c:cat>
          <c:val>
            <c:numRef>
              <c:f>'bilan en socié'!$F$43:$H$43</c:f>
              <c:numCache/>
            </c:numRef>
          </c:val>
          <c:smooth val="0"/>
        </c:ser>
        <c:ser>
          <c:idx val="1"/>
          <c:order val="1"/>
          <c:tx>
            <c:strRef>
              <c:f>'bilan en socié'!$E$44</c:f>
              <c:strCache>
                <c:ptCount val="1"/>
                <c:pt idx="0">
                  <c:v>BESOIN EN FOND DE ROULEMENT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 en socié'!$F$42:$H$42</c:f>
              <c:strCache/>
            </c:strRef>
          </c:cat>
          <c:val>
            <c:numRef>
              <c:f>'bilan en socié'!$F$44:$H$44</c:f>
              <c:numCache/>
            </c:numRef>
          </c:val>
          <c:smooth val="0"/>
        </c:ser>
        <c:ser>
          <c:idx val="2"/>
          <c:order val="2"/>
          <c:tx>
            <c:strRef>
              <c:f>'bilan en socié'!$E$45</c:f>
              <c:strCache>
                <c:ptCount val="1"/>
                <c:pt idx="0">
                  <c:v>TRESORERIE NETTE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 en socié'!$F$42:$H$42</c:f>
              <c:strCache/>
            </c:strRef>
          </c:cat>
          <c:val>
            <c:numRef>
              <c:f>'bilan en socié'!$F$45:$H$45</c:f>
              <c:numCache/>
            </c:numRef>
          </c:val>
          <c:smooth val="0"/>
        </c:ser>
        <c:ser>
          <c:idx val="3"/>
          <c:order val="3"/>
          <c:tx>
            <c:strRef>
              <c:f>'bilan en socié'!$E$46</c:f>
              <c:strCache>
                <c:ptCount val="1"/>
                <c:pt idx="0">
                  <c:v>TRESORERIE NETTE GLOBALE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 en socié'!$F$42:$H$42</c:f>
              <c:strCache/>
            </c:strRef>
          </c:cat>
          <c:val>
            <c:numRef>
              <c:f>'bilan en socié'!$F$46:$H$46</c:f>
              <c:numCache/>
            </c:numRef>
          </c:val>
          <c:smooth val="0"/>
        </c:ser>
        <c:marker val="1"/>
        <c:axId val="55230209"/>
        <c:axId val="27309834"/>
      </c:lineChart>
      <c:catAx>
        <c:axId val="5523020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ANNEES</a:t>
                </a:r>
              </a:p>
            </c:rich>
          </c:tx>
          <c:layout>
            <c:manualLayout>
              <c:xMode val="factor"/>
              <c:yMode val="factor"/>
              <c:x val="-0.033"/>
              <c:y val="0.003"/>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7309834"/>
        <c:crosses val="autoZero"/>
        <c:auto val="0"/>
        <c:lblOffset val="100"/>
        <c:tickLblSkip val="1"/>
        <c:noMultiLvlLbl val="0"/>
      </c:catAx>
      <c:valAx>
        <c:axId val="2730983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FRANCS</a:t>
                </a:r>
              </a:p>
            </c:rich>
          </c:tx>
          <c:layout>
            <c:manualLayout>
              <c:xMode val="factor"/>
              <c:yMode val="factor"/>
              <c:x val="-0.01975"/>
              <c:y val="-0.00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5230209"/>
        <c:crossesAt val="1"/>
        <c:crossBetween val="midCat"/>
        <c:dispUnits/>
      </c:valAx>
      <c:spPr>
        <a:solidFill>
          <a:srgbClr val="FFFFFF"/>
        </a:solidFill>
        <a:ln w="12700">
          <a:solidFill>
            <a:srgbClr val="808080"/>
          </a:solidFill>
        </a:ln>
      </c:spPr>
    </c:plotArea>
    <c:legend>
      <c:legendPos val="r"/>
      <c:layout>
        <c:manualLayout>
          <c:xMode val="edge"/>
          <c:yMode val="edge"/>
          <c:x val="0.63125"/>
          <c:y val="0.38425"/>
          <c:w val="0.33775"/>
          <c:h val="0.25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 de l'endettement</a:t>
            </a:r>
          </a:p>
        </c:rich>
      </c:tx>
      <c:layout>
        <c:manualLayout>
          <c:xMode val="factor"/>
          <c:yMode val="factor"/>
          <c:x val="0.00125"/>
          <c:y val="0"/>
        </c:manualLayout>
      </c:layout>
      <c:spPr>
        <a:noFill/>
        <a:ln>
          <a:noFill/>
        </a:ln>
      </c:spPr>
    </c:title>
    <c:plotArea>
      <c:layout>
        <c:manualLayout>
          <c:xMode val="edge"/>
          <c:yMode val="edge"/>
          <c:x val="0.042"/>
          <c:y val="0.174"/>
          <c:w val="0.5685"/>
          <c:h val="0.701"/>
        </c:manualLayout>
      </c:layout>
      <c:lineChart>
        <c:grouping val="standard"/>
        <c:varyColors val="0"/>
        <c:ser>
          <c:idx val="0"/>
          <c:order val="0"/>
          <c:tx>
            <c:strRef>
              <c:f>'bilan en socié'!$E$47</c:f>
              <c:strCache>
                <c:ptCount val="1"/>
                <c:pt idx="0">
                  <c:v>TAUX D ENDETTEMENT GLOBAL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 en socié'!$F$42:$H$42</c:f>
              <c:strCache/>
            </c:strRef>
          </c:cat>
          <c:val>
            <c:numRef>
              <c:f>'bilan en socié'!$F$47:$H$47</c:f>
              <c:numCache/>
            </c:numRef>
          </c:val>
          <c:smooth val="0"/>
        </c:ser>
        <c:ser>
          <c:idx val="1"/>
          <c:order val="1"/>
          <c:tx>
            <c:strRef>
              <c:f>'bilan en socié'!$E$48</c:f>
              <c:strCache>
                <c:ptCount val="1"/>
                <c:pt idx="0">
                  <c:v>TAUX D ENDETTEMENT A COURT TERME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 en socié'!$F$42:$H$42</c:f>
              <c:strCache/>
            </c:strRef>
          </c:cat>
          <c:val>
            <c:numRef>
              <c:f>'bilan en socié'!$F$48:$H$48</c:f>
              <c:numCache/>
            </c:numRef>
          </c:val>
          <c:smooth val="0"/>
        </c:ser>
        <c:marker val="1"/>
        <c:axId val="44461915"/>
        <c:axId val="64612916"/>
      </c:lineChart>
      <c:catAx>
        <c:axId val="4446191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ANNEES</a:t>
                </a:r>
              </a:p>
            </c:rich>
          </c:tx>
          <c:layout>
            <c:manualLayout>
              <c:xMode val="factor"/>
              <c:yMode val="factor"/>
              <c:x val="-0.03225"/>
              <c:y val="0.002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4612916"/>
        <c:crosses val="autoZero"/>
        <c:auto val="0"/>
        <c:lblOffset val="100"/>
        <c:tickLblSkip val="1"/>
        <c:noMultiLvlLbl val="0"/>
      </c:catAx>
      <c:valAx>
        <c:axId val="6461291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TAUX D'ENTTEMENT</a:t>
                </a:r>
              </a:p>
            </c:rich>
          </c:tx>
          <c:layout>
            <c:manualLayout>
              <c:xMode val="factor"/>
              <c:yMode val="factor"/>
              <c:x val="-0.0155"/>
              <c:y val="-0.004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4461915"/>
        <c:crossesAt val="1"/>
        <c:crossBetween val="midCat"/>
        <c:dispUnits/>
      </c:valAx>
      <c:spPr>
        <a:solidFill>
          <a:srgbClr val="FFFFFF"/>
        </a:solidFill>
        <a:ln w="12700">
          <a:solidFill>
            <a:srgbClr val="808080"/>
          </a:solidFill>
        </a:ln>
      </c:spPr>
    </c:plotArea>
    <c:legend>
      <c:legendPos val="r"/>
      <c:layout>
        <c:manualLayout>
          <c:xMode val="edge"/>
          <c:yMode val="edge"/>
          <c:x val="0.6565"/>
          <c:y val="0.45475"/>
          <c:w val="0.33"/>
          <c:h val="0.13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 des soldes intermédiaires de gestion</a:t>
            </a:r>
          </a:p>
        </c:rich>
      </c:tx>
      <c:layout>
        <c:manualLayout>
          <c:xMode val="factor"/>
          <c:yMode val="factor"/>
          <c:x val="0.0015"/>
          <c:y val="0"/>
        </c:manualLayout>
      </c:layout>
      <c:spPr>
        <a:noFill/>
        <a:ln>
          <a:noFill/>
        </a:ln>
      </c:spPr>
    </c:title>
    <c:plotArea>
      <c:layout>
        <c:manualLayout>
          <c:xMode val="edge"/>
          <c:yMode val="edge"/>
          <c:x val="0.02675"/>
          <c:y val="0.124"/>
          <c:w val="0.533"/>
          <c:h val="0.79725"/>
        </c:manualLayout>
      </c:layout>
      <c:lineChart>
        <c:grouping val="standard"/>
        <c:varyColors val="0"/>
        <c:ser>
          <c:idx val="0"/>
          <c:order val="0"/>
          <c:tx>
            <c:strRef>
              <c:f>'MB-rvn-cren-proj'!$A$478</c:f>
              <c:strCache>
                <c:ptCount val="1"/>
                <c:pt idx="0">
                  <c:v>MARGE BRUTE GLOBALE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'MB-rvn-cren-proj'!$B$7:$F$7</c:f>
              <c:strCache/>
            </c:strRef>
          </c:cat>
          <c:val>
            <c:numRef>
              <c:f>'MB-rvn-cren-proj'!$B$478:$F$478</c:f>
              <c:numCache/>
            </c:numRef>
          </c:val>
          <c:smooth val="0"/>
        </c:ser>
        <c:ser>
          <c:idx val="1"/>
          <c:order val="1"/>
          <c:tx>
            <c:strRef>
              <c:f>'MB-rvn-cren-proj'!$A$504</c:f>
              <c:strCache>
                <c:ptCount val="1"/>
                <c:pt idx="0">
                  <c:v>EBE nouveau (hors rem W asssociés et hors msa ou avec msa selon le stade)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'MB-rvn-cren-proj'!$B$7:$F$7</c:f>
              <c:strCache/>
            </c:strRef>
          </c:cat>
          <c:val>
            <c:numRef>
              <c:f>'MB-rvn-cren-proj'!$B$504:$F$504</c:f>
              <c:numCache/>
            </c:numRef>
          </c:val>
          <c:smooth val="0"/>
        </c:ser>
        <c:ser>
          <c:idx val="2"/>
          <c:order val="2"/>
          <c:tx>
            <c:strRef>
              <c:f>'MB-rvn-cren-proj'!$A$509</c:f>
              <c:strCache>
                <c:ptCount val="1"/>
                <c:pt idx="0">
                  <c:v>Résultat d'exploitation (hors rém W associés et hors msa ou avec selon le stade)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'MB-rvn-cren-proj'!$B$7:$F$7</c:f>
              <c:strCache/>
            </c:strRef>
          </c:cat>
          <c:val>
            <c:numRef>
              <c:f>'MB-rvn-cren-proj'!$B$509:$F$509</c:f>
              <c:numCache/>
            </c:numRef>
          </c:val>
          <c:smooth val="0"/>
        </c:ser>
        <c:ser>
          <c:idx val="3"/>
          <c:order val="3"/>
          <c:tx>
            <c:strRef>
              <c:f>'MB-rvn-cren-proj'!$A$516</c:f>
              <c:strCache>
                <c:ptCount val="1"/>
                <c:pt idx="0">
                  <c:v>Résultat courant (hors rém. W et hors msa ou avec msa selon le stade)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'MB-rvn-cren-proj'!$B$7:$F$7</c:f>
              <c:strCache/>
            </c:strRef>
          </c:cat>
          <c:val>
            <c:numRef>
              <c:f>'MB-rvn-cren-proj'!$B$516:$F$516</c:f>
              <c:numCache/>
            </c:numRef>
          </c:val>
          <c:smooth val="0"/>
        </c:ser>
        <c:ser>
          <c:idx val="4"/>
          <c:order val="4"/>
          <c:tx>
            <c:strRef>
              <c:f>'MB-rvn-cren-proj'!$A$521</c:f>
              <c:strCache>
                <c:ptCount val="1"/>
                <c:pt idx="0">
                  <c:v>Résultat net (hors rém. W associés et hors msa ou avec suivant le stade)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'MB-rvn-cren-proj'!$B$7:$F$7</c:f>
              <c:strCache/>
            </c:strRef>
          </c:cat>
          <c:val>
            <c:numRef>
              <c:f>'MB-rvn-cren-proj'!$B$521:$F$521</c:f>
              <c:numCache/>
            </c:numRef>
          </c:val>
          <c:smooth val="0"/>
        </c:ser>
        <c:marker val="1"/>
        <c:axId val="44645333"/>
        <c:axId val="66263678"/>
      </c:lineChart>
      <c:catAx>
        <c:axId val="4464533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ANNEES</a:t>
                </a:r>
              </a:p>
            </c:rich>
          </c:tx>
          <c:layout>
            <c:manualLayout>
              <c:xMode val="factor"/>
              <c:yMode val="factor"/>
              <c:x val="-0.018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6263678"/>
        <c:crosses val="autoZero"/>
        <c:auto val="0"/>
        <c:lblOffset val="100"/>
        <c:tickLblSkip val="1"/>
        <c:noMultiLvlLbl val="0"/>
      </c:catAx>
      <c:valAx>
        <c:axId val="6626367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FRANCS</a:t>
                </a:r>
              </a:p>
            </c:rich>
          </c:tx>
          <c:layout>
            <c:manualLayout>
              <c:xMode val="factor"/>
              <c:yMode val="factor"/>
              <c:x val="-0.00775"/>
              <c:y val="-0.002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4645333"/>
        <c:crossesAt val="1"/>
        <c:crossBetween val="midCat"/>
        <c:dispUnits/>
      </c:valAx>
      <c:spPr>
        <a:solidFill>
          <a:srgbClr val="FFFFFF"/>
        </a:solidFill>
        <a:ln w="12700">
          <a:solidFill>
            <a:srgbClr val="808080"/>
          </a:solidFill>
        </a:ln>
      </c:spPr>
    </c:plotArea>
    <c:legend>
      <c:legendPos val="r"/>
      <c:layout>
        <c:manualLayout>
          <c:xMode val="edge"/>
          <c:yMode val="edge"/>
          <c:x val="0.5985"/>
          <c:y val="0.313"/>
          <c:w val="0.3845"/>
          <c:h val="0.36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 financière</a:t>
            </a:r>
          </a:p>
        </c:rich>
      </c:tx>
      <c:layout>
        <c:manualLayout>
          <c:xMode val="factor"/>
          <c:yMode val="factor"/>
          <c:x val="0.001"/>
          <c:y val="0"/>
        </c:manualLayout>
      </c:layout>
      <c:spPr>
        <a:noFill/>
        <a:ln>
          <a:noFill/>
        </a:ln>
      </c:spPr>
    </c:title>
    <c:plotArea>
      <c:layout>
        <c:manualLayout>
          <c:xMode val="edge"/>
          <c:yMode val="edge"/>
          <c:x val="0.03775"/>
          <c:y val="0.1395"/>
          <c:w val="0.66175"/>
          <c:h val="0.76325"/>
        </c:manualLayout>
      </c:layout>
      <c:areaChart>
        <c:grouping val="stacked"/>
        <c:varyColors val="0"/>
        <c:ser>
          <c:idx val="0"/>
          <c:order val="0"/>
          <c:tx>
            <c:strRef>
              <c:f>'bilan-socié-proj'!$A$33</c:f>
              <c:strCache>
                <c:ptCount val="1"/>
                <c:pt idx="0">
                  <c:v>FOND DE ROULEMENT</c:v>
                </c:pt>
              </c:strCache>
            </c:strRef>
          </c:tx>
          <c:spPr>
            <a:solidFill>
              <a:srgbClr val="808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('bilan-socié-proj'!$B$32,'bilan-socié-proj'!$D$32,'bilan-socié-proj'!$F$32,'bilan-socié-proj'!$H$32,'bilan-socié-proj'!$J$32,'bilan-socié-proj'!$L$32)</c:f>
              <c:strCache/>
            </c:strRef>
          </c:cat>
          <c:val>
            <c:numRef>
              <c:f>('bilan-socié-proj'!$B$33,'bilan-socié-proj'!$D$33,'bilan-socié-proj'!$F$33,'bilan-socié-proj'!$H$33,'bilan-socié-proj'!$J$33,'bilan-socié-proj'!$L$33)</c:f>
              <c:numCache/>
            </c:numRef>
          </c:val>
        </c:ser>
        <c:ser>
          <c:idx val="1"/>
          <c:order val="1"/>
          <c:tx>
            <c:strRef>
              <c:f>'bilan-socié-proj'!$A$34</c:f>
              <c:strCache>
                <c:ptCount val="1"/>
                <c:pt idx="0">
                  <c:v>BESOIN EN FOND DE ROULEMENT</c:v>
                </c:pt>
              </c:strCache>
            </c:strRef>
          </c:tx>
          <c:spPr>
            <a:solidFill>
              <a:srgbClr val="80206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('bilan-socié-proj'!$B$32,'bilan-socié-proj'!$D$32,'bilan-socié-proj'!$F$32,'bilan-socié-proj'!$H$32,'bilan-socié-proj'!$J$32,'bilan-socié-proj'!$L$32)</c:f>
              <c:strCache/>
            </c:strRef>
          </c:cat>
          <c:val>
            <c:numRef>
              <c:f>('bilan-socié-proj'!$B$34,'bilan-socié-proj'!$D$34,'bilan-socié-proj'!$F$34,'bilan-socié-proj'!$H$34,'bilan-socié-proj'!$J$34,'bilan-socié-proj'!$L$34)</c:f>
              <c:numCache/>
            </c:numRef>
          </c:val>
        </c:ser>
        <c:ser>
          <c:idx val="2"/>
          <c:order val="2"/>
          <c:tx>
            <c:strRef>
              <c:f>'bilan-socié-proj'!$A$35</c:f>
              <c:strCache>
                <c:ptCount val="1"/>
                <c:pt idx="0">
                  <c:v>TRESORERIE NETTE</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('bilan-socié-proj'!$B$32,'bilan-socié-proj'!$D$32,'bilan-socié-proj'!$F$32,'bilan-socié-proj'!$H$32,'bilan-socié-proj'!$J$32,'bilan-socié-proj'!$L$32)</c:f>
              <c:strCache/>
            </c:strRef>
          </c:cat>
          <c:val>
            <c:numRef>
              <c:f>('bilan-socié-proj'!$B$35,'bilan-socié-proj'!$D$35,'bilan-socié-proj'!$F$35,'bilan-socié-proj'!$H$35,'bilan-socié-proj'!$J$35,'bilan-socié-proj'!$L$35)</c:f>
              <c:numCache/>
            </c:numRef>
          </c:val>
        </c:ser>
        <c:ser>
          <c:idx val="3"/>
          <c:order val="3"/>
          <c:tx>
            <c:strRef>
              <c:f>'bilan-socié-proj'!$A$36</c:f>
              <c:strCache>
                <c:ptCount val="1"/>
                <c:pt idx="0">
                  <c:v>TRESORERIE NETTE GLOBALE</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('bilan-socié-proj'!$B$32,'bilan-socié-proj'!$D$32,'bilan-socié-proj'!$F$32,'bilan-socié-proj'!$H$32,'bilan-socié-proj'!$J$32,'bilan-socié-proj'!$L$32)</c:f>
              <c:strCache/>
            </c:strRef>
          </c:cat>
          <c:val>
            <c:numRef>
              <c:f>('bilan-socié-proj'!$B$36,'bilan-socié-proj'!$D$36,'bilan-socié-proj'!$F$36,'bilan-socié-proj'!$H$36,'bilan-socié-proj'!$J$36,'bilan-socié-proj'!$L$36)</c:f>
              <c:numCache/>
            </c:numRef>
          </c:val>
        </c:ser>
        <c:axId val="59502191"/>
        <c:axId val="65757672"/>
      </c:areaChart>
      <c:catAx>
        <c:axId val="5950219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ANNEES</a:t>
                </a:r>
              </a:p>
            </c:rich>
          </c:tx>
          <c:layout>
            <c:manualLayout>
              <c:xMode val="factor"/>
              <c:yMode val="factor"/>
              <c:x val="-0.021"/>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5757672"/>
        <c:crosses val="autoZero"/>
        <c:auto val="0"/>
        <c:lblOffset val="100"/>
        <c:tickLblSkip val="1"/>
        <c:noMultiLvlLbl val="0"/>
      </c:catAx>
      <c:valAx>
        <c:axId val="6575767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FRANCS</a:t>
                </a:r>
              </a:p>
            </c:rich>
          </c:tx>
          <c:layout>
            <c:manualLayout>
              <c:xMode val="factor"/>
              <c:yMode val="factor"/>
              <c:x val="-0.01125"/>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9502191"/>
        <c:crossesAt val="1"/>
        <c:crossBetween val="midCat"/>
        <c:dispUnits/>
      </c:valAx>
      <c:spPr>
        <a:solidFill>
          <a:srgbClr val="FFFFFF"/>
        </a:solidFill>
        <a:ln w="12700">
          <a:solidFill>
            <a:srgbClr val="808080"/>
          </a:solidFill>
        </a:ln>
      </c:spPr>
    </c:plotArea>
    <c:legend>
      <c:legendPos val="r"/>
      <c:layout>
        <c:manualLayout>
          <c:xMode val="edge"/>
          <c:yMode val="edge"/>
          <c:x val="0.7285"/>
          <c:y val="0.409"/>
          <c:w val="0.267"/>
          <c:h val="0.179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 de l'endettement</a:t>
            </a:r>
          </a:p>
        </c:rich>
      </c:tx>
      <c:layout>
        <c:manualLayout>
          <c:xMode val="factor"/>
          <c:yMode val="factor"/>
          <c:x val="0.00075"/>
          <c:y val="0"/>
        </c:manualLayout>
      </c:layout>
      <c:spPr>
        <a:noFill/>
        <a:ln>
          <a:noFill/>
        </a:ln>
      </c:spPr>
    </c:title>
    <c:plotArea>
      <c:layout>
        <c:manualLayout>
          <c:xMode val="edge"/>
          <c:yMode val="edge"/>
          <c:x val="0.031"/>
          <c:y val="0.13225"/>
          <c:w val="0.64"/>
          <c:h val="0.7805"/>
        </c:manualLayout>
      </c:layout>
      <c:lineChart>
        <c:grouping val="standard"/>
        <c:varyColors val="0"/>
        <c:ser>
          <c:idx val="0"/>
          <c:order val="0"/>
          <c:tx>
            <c:strRef>
              <c:f>'bilan-socié-proj'!$A$37</c:f>
              <c:strCache>
                <c:ptCount val="1"/>
                <c:pt idx="0">
                  <c:v>TAUX D ENDETTEMENT GLOBAL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('bilan-socié-proj'!$B$32,'bilan-socié-proj'!$D$32,'bilan-socié-proj'!$F$32,'bilan-socié-proj'!$H$32,'bilan-socié-proj'!$J$32,'bilan-socié-proj'!$L$32)</c:f>
              <c:strCache/>
            </c:strRef>
          </c:cat>
          <c:val>
            <c:numRef>
              <c:f>('bilan-socié-proj'!$B$37,'bilan-socié-proj'!$D$37,'bilan-socié-proj'!$F$37,'bilan-socié-proj'!$H$37,'bilan-socié-proj'!$J$37,'bilan-socié-proj'!$L$37)</c:f>
              <c:numCache/>
            </c:numRef>
          </c:val>
          <c:smooth val="0"/>
        </c:ser>
        <c:ser>
          <c:idx val="1"/>
          <c:order val="1"/>
          <c:tx>
            <c:strRef>
              <c:f>'bilan-socié-proj'!$A$38</c:f>
              <c:strCache>
                <c:ptCount val="1"/>
                <c:pt idx="0">
                  <c:v>TAUX D ENDETTEMENT A COURT TERME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('bilan-socié-proj'!$B$32,'bilan-socié-proj'!$D$32,'bilan-socié-proj'!$F$32,'bilan-socié-proj'!$H$32,'bilan-socié-proj'!$J$32,'bilan-socié-proj'!$L$32)</c:f>
              <c:strCache/>
            </c:strRef>
          </c:cat>
          <c:val>
            <c:numRef>
              <c:f>('bilan-socié-proj'!$B$38,'bilan-socié-proj'!$D$38,'bilan-socié-proj'!$F$38,'bilan-socié-proj'!$H$38,'bilan-socié-proj'!$J$38,'bilan-socié-proj'!$L$38)</c:f>
              <c:numCache/>
            </c:numRef>
          </c:val>
          <c:smooth val="0"/>
        </c:ser>
        <c:marker val="1"/>
        <c:axId val="54948137"/>
        <c:axId val="24771186"/>
      </c:lineChart>
      <c:catAx>
        <c:axId val="5494813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ANNEES</a:t>
                </a:r>
              </a:p>
            </c:rich>
          </c:tx>
          <c:layout>
            <c:manualLayout>
              <c:xMode val="factor"/>
              <c:yMode val="factor"/>
              <c:x val="-0.01775"/>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4771186"/>
        <c:crosses val="autoZero"/>
        <c:auto val="0"/>
        <c:lblOffset val="100"/>
        <c:tickLblSkip val="1"/>
        <c:noMultiLvlLbl val="0"/>
      </c:catAx>
      <c:valAx>
        <c:axId val="2477118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TAUS D'ENDETTEMENT</a:t>
                </a:r>
              </a:p>
            </c:rich>
          </c:tx>
          <c:layout>
            <c:manualLayout>
              <c:xMode val="factor"/>
              <c:yMode val="factor"/>
              <c:x val="-0.01275"/>
              <c:y val="-0.003"/>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4948137"/>
        <c:crossesAt val="1"/>
        <c:crossBetween val="midCat"/>
        <c:dispUnits/>
      </c:valAx>
      <c:spPr>
        <a:solidFill>
          <a:srgbClr val="FFFFFF"/>
        </a:solidFill>
        <a:ln w="12700">
          <a:solidFill>
            <a:srgbClr val="808080"/>
          </a:solidFill>
        </a:ln>
      </c:spPr>
    </c:plotArea>
    <c:legend>
      <c:legendPos val="r"/>
      <c:layout>
        <c:manualLayout>
          <c:xMode val="edge"/>
          <c:yMode val="edge"/>
          <c:x val="0.721"/>
          <c:y val="0.46275"/>
          <c:w val="0.25575"/>
          <c:h val="0.08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476250</xdr:colOff>
      <xdr:row>2</xdr:row>
      <xdr:rowOff>95250</xdr:rowOff>
    </xdr:to>
    <xdr:sp>
      <xdr:nvSpPr>
        <xdr:cNvPr id="1" name="Texte 1"/>
        <xdr:cNvSpPr txBox="1">
          <a:spLocks noChangeArrowheads="1"/>
        </xdr:cNvSpPr>
      </xdr:nvSpPr>
      <xdr:spPr>
        <a:xfrm>
          <a:off x="57150" y="57150"/>
          <a:ext cx="7505700" cy="361950"/>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MARGES BRUTES VEGETALES: FOURRAGES</a:t>
          </a:r>
        </a:p>
      </xdr:txBody>
    </xdr:sp>
    <xdr:clientData/>
  </xdr:twoCellAnchor>
  <xdr:twoCellAnchor>
    <xdr:from>
      <xdr:col>0</xdr:col>
      <xdr:colOff>95250</xdr:colOff>
      <xdr:row>52</xdr:row>
      <xdr:rowOff>0</xdr:rowOff>
    </xdr:from>
    <xdr:to>
      <xdr:col>10</xdr:col>
      <xdr:colOff>476250</xdr:colOff>
      <xdr:row>55</xdr:row>
      <xdr:rowOff>38100</xdr:rowOff>
    </xdr:to>
    <xdr:sp>
      <xdr:nvSpPr>
        <xdr:cNvPr id="2" name="Texte 2"/>
        <xdr:cNvSpPr txBox="1">
          <a:spLocks noChangeArrowheads="1"/>
        </xdr:cNvSpPr>
      </xdr:nvSpPr>
      <xdr:spPr>
        <a:xfrm>
          <a:off x="95250" y="8820150"/>
          <a:ext cx="7467600" cy="523875"/>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MARGE BRUTE VEGETALE: CULTURES DE VENTE
</a:t>
          </a:r>
          <a:r>
            <a:rPr lang="en-US" cap="none" sz="1600" b="1" i="0" u="none" baseline="0">
              <a:solidFill>
                <a:srgbClr val="000000"/>
              </a:solidFill>
              <a:latin typeface="Arial"/>
              <a:ea typeface="Arial"/>
              <a:cs typeface="Arial"/>
            </a:rPr>
            <a:t>OU  CEREALES CEDEES OU JACHERE</a:t>
          </a:r>
        </a:p>
      </xdr:txBody>
    </xdr:sp>
    <xdr:clientData/>
  </xdr:twoCellAnchor>
  <xdr:twoCellAnchor>
    <xdr:from>
      <xdr:col>0</xdr:col>
      <xdr:colOff>114300</xdr:colOff>
      <xdr:row>0</xdr:row>
      <xdr:rowOff>142875</xdr:rowOff>
    </xdr:from>
    <xdr:to>
      <xdr:col>0</xdr:col>
      <xdr:colOff>1400175</xdr:colOff>
      <xdr:row>2</xdr:row>
      <xdr:rowOff>38100</xdr:rowOff>
    </xdr:to>
    <xdr:sp>
      <xdr:nvSpPr>
        <xdr:cNvPr id="3" name="Texte 3"/>
        <xdr:cNvSpPr txBox="1">
          <a:spLocks noChangeArrowheads="1"/>
        </xdr:cNvSpPr>
      </xdr:nvSpPr>
      <xdr:spPr>
        <a:xfrm>
          <a:off x="114300" y="142875"/>
          <a:ext cx="1285875" cy="219075"/>
        </a:xfrm>
        <a:prstGeom prst="rect">
          <a:avLst/>
        </a:prstGeom>
        <a:solidFill>
          <a:srgbClr val="800000"/>
        </a:solidFill>
        <a:ln w="1" cmpd="sng">
          <a:noFill/>
        </a:ln>
      </xdr:spPr>
      <xdr:txBody>
        <a:bodyPr vertOverflow="clip" wrap="square" lIns="27432" tIns="22860" rIns="27432" bIns="22860" anchor="ctr"/>
        <a:p>
          <a:pPr algn="ctr">
            <a:defRPr/>
          </a:pPr>
          <a:r>
            <a:rPr lang="en-US" cap="none" sz="800" b="0" i="0" u="none" baseline="0">
              <a:solidFill>
                <a:srgbClr val="FFFFFF"/>
              </a:solidFill>
            </a:rPr>
            <a:t>N Marc, LEAP Sablé</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4</xdr:col>
      <xdr:colOff>57150</xdr:colOff>
      <xdr:row>1</xdr:row>
      <xdr:rowOff>76200</xdr:rowOff>
    </xdr:to>
    <xdr:sp>
      <xdr:nvSpPr>
        <xdr:cNvPr id="1" name="Texte 2"/>
        <xdr:cNvSpPr txBox="1">
          <a:spLocks noChangeArrowheads="1"/>
        </xdr:cNvSpPr>
      </xdr:nvSpPr>
      <xdr:spPr>
        <a:xfrm>
          <a:off x="695325" y="0"/>
          <a:ext cx="3838575" cy="2381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LES MARGES BRUTES ANIMALES</a:t>
          </a:r>
        </a:p>
      </xdr:txBody>
    </xdr:sp>
    <xdr:clientData/>
  </xdr:twoCellAnchor>
  <xdr:twoCellAnchor>
    <xdr:from>
      <xdr:col>1</xdr:col>
      <xdr:colOff>104775</xdr:colOff>
      <xdr:row>74</xdr:row>
      <xdr:rowOff>0</xdr:rowOff>
    </xdr:from>
    <xdr:to>
      <xdr:col>2</xdr:col>
      <xdr:colOff>619125</xdr:colOff>
      <xdr:row>74</xdr:row>
      <xdr:rowOff>0</xdr:rowOff>
    </xdr:to>
    <xdr:sp>
      <xdr:nvSpPr>
        <xdr:cNvPr id="2" name="Texte 5"/>
        <xdr:cNvSpPr txBox="1">
          <a:spLocks noChangeArrowheads="1"/>
        </xdr:cNvSpPr>
      </xdr:nvSpPr>
      <xdr:spPr>
        <a:xfrm>
          <a:off x="1638300" y="12325350"/>
          <a:ext cx="1628775" cy="0"/>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74</xdr:row>
      <xdr:rowOff>0</xdr:rowOff>
    </xdr:from>
    <xdr:to>
      <xdr:col>4</xdr:col>
      <xdr:colOff>676275</xdr:colOff>
      <xdr:row>74</xdr:row>
      <xdr:rowOff>0</xdr:rowOff>
    </xdr:to>
    <xdr:sp>
      <xdr:nvSpPr>
        <xdr:cNvPr id="3" name="Texte 6"/>
        <xdr:cNvSpPr txBox="1">
          <a:spLocks noChangeArrowheads="1"/>
        </xdr:cNvSpPr>
      </xdr:nvSpPr>
      <xdr:spPr>
        <a:xfrm>
          <a:off x="4572000" y="12325350"/>
          <a:ext cx="581025" cy="0"/>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74</xdr:row>
      <xdr:rowOff>0</xdr:rowOff>
    </xdr:from>
    <xdr:to>
      <xdr:col>2</xdr:col>
      <xdr:colOff>685800</xdr:colOff>
      <xdr:row>74</xdr:row>
      <xdr:rowOff>0</xdr:rowOff>
    </xdr:to>
    <xdr:sp>
      <xdr:nvSpPr>
        <xdr:cNvPr id="4" name="Texte 7"/>
        <xdr:cNvSpPr txBox="1">
          <a:spLocks noChangeArrowheads="1"/>
        </xdr:cNvSpPr>
      </xdr:nvSpPr>
      <xdr:spPr>
        <a:xfrm>
          <a:off x="1609725" y="12325350"/>
          <a:ext cx="1724025" cy="0"/>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66675</xdr:colOff>
      <xdr:row>74</xdr:row>
      <xdr:rowOff>0</xdr:rowOff>
    </xdr:from>
    <xdr:to>
      <xdr:col>4</xdr:col>
      <xdr:colOff>638175</xdr:colOff>
      <xdr:row>74</xdr:row>
      <xdr:rowOff>0</xdr:rowOff>
    </xdr:to>
    <xdr:sp>
      <xdr:nvSpPr>
        <xdr:cNvPr id="5" name="Texte 8"/>
        <xdr:cNvSpPr txBox="1">
          <a:spLocks noChangeArrowheads="1"/>
        </xdr:cNvSpPr>
      </xdr:nvSpPr>
      <xdr:spPr>
        <a:xfrm>
          <a:off x="4543425" y="12325350"/>
          <a:ext cx="571500" cy="0"/>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66675</xdr:colOff>
      <xdr:row>74</xdr:row>
      <xdr:rowOff>0</xdr:rowOff>
    </xdr:from>
    <xdr:to>
      <xdr:col>2</xdr:col>
      <xdr:colOff>600075</xdr:colOff>
      <xdr:row>74</xdr:row>
      <xdr:rowOff>0</xdr:rowOff>
    </xdr:to>
    <xdr:sp>
      <xdr:nvSpPr>
        <xdr:cNvPr id="6" name="Texte 9"/>
        <xdr:cNvSpPr txBox="1">
          <a:spLocks noChangeArrowheads="1"/>
        </xdr:cNvSpPr>
      </xdr:nvSpPr>
      <xdr:spPr>
        <a:xfrm>
          <a:off x="1600200" y="12325350"/>
          <a:ext cx="1647825" cy="0"/>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85725</xdr:colOff>
      <xdr:row>74</xdr:row>
      <xdr:rowOff>0</xdr:rowOff>
    </xdr:from>
    <xdr:to>
      <xdr:col>4</xdr:col>
      <xdr:colOff>666750</xdr:colOff>
      <xdr:row>74</xdr:row>
      <xdr:rowOff>0</xdr:rowOff>
    </xdr:to>
    <xdr:sp>
      <xdr:nvSpPr>
        <xdr:cNvPr id="7" name="Texte 10"/>
        <xdr:cNvSpPr txBox="1">
          <a:spLocks noChangeArrowheads="1"/>
        </xdr:cNvSpPr>
      </xdr:nvSpPr>
      <xdr:spPr>
        <a:xfrm>
          <a:off x="4562475" y="12325350"/>
          <a:ext cx="581025" cy="0"/>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74</xdr:row>
      <xdr:rowOff>0</xdr:rowOff>
    </xdr:from>
    <xdr:to>
      <xdr:col>2</xdr:col>
      <xdr:colOff>647700</xdr:colOff>
      <xdr:row>74</xdr:row>
      <xdr:rowOff>0</xdr:rowOff>
    </xdr:to>
    <xdr:sp>
      <xdr:nvSpPr>
        <xdr:cNvPr id="8" name="Texte 11"/>
        <xdr:cNvSpPr txBox="1">
          <a:spLocks noChangeArrowheads="1"/>
        </xdr:cNvSpPr>
      </xdr:nvSpPr>
      <xdr:spPr>
        <a:xfrm>
          <a:off x="1619250" y="12325350"/>
          <a:ext cx="16764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74</xdr:row>
      <xdr:rowOff>0</xdr:rowOff>
    </xdr:from>
    <xdr:to>
      <xdr:col>2</xdr:col>
      <xdr:colOff>666750</xdr:colOff>
      <xdr:row>74</xdr:row>
      <xdr:rowOff>0</xdr:rowOff>
    </xdr:to>
    <xdr:sp>
      <xdr:nvSpPr>
        <xdr:cNvPr id="9" name="Texte 12"/>
        <xdr:cNvSpPr txBox="1">
          <a:spLocks noChangeArrowheads="1"/>
        </xdr:cNvSpPr>
      </xdr:nvSpPr>
      <xdr:spPr>
        <a:xfrm>
          <a:off x="1628775" y="12325350"/>
          <a:ext cx="1685925" cy="0"/>
        </a:xfrm>
        <a:prstGeom prst="rect">
          <a:avLst/>
        </a:prstGeom>
        <a:solidFill>
          <a:srgbClr val="C0C0C0"/>
        </a:solid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76200</xdr:colOff>
      <xdr:row>74</xdr:row>
      <xdr:rowOff>0</xdr:rowOff>
    </xdr:from>
    <xdr:to>
      <xdr:col>4</xdr:col>
      <xdr:colOff>714375</xdr:colOff>
      <xdr:row>74</xdr:row>
      <xdr:rowOff>0</xdr:rowOff>
    </xdr:to>
    <xdr:sp>
      <xdr:nvSpPr>
        <xdr:cNvPr id="10" name="Texte 13"/>
        <xdr:cNvSpPr txBox="1">
          <a:spLocks noChangeArrowheads="1"/>
        </xdr:cNvSpPr>
      </xdr:nvSpPr>
      <xdr:spPr>
        <a:xfrm>
          <a:off x="4552950" y="12325350"/>
          <a:ext cx="638175" cy="0"/>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74</xdr:row>
      <xdr:rowOff>0</xdr:rowOff>
    </xdr:from>
    <xdr:to>
      <xdr:col>4</xdr:col>
      <xdr:colOff>676275</xdr:colOff>
      <xdr:row>74</xdr:row>
      <xdr:rowOff>0</xdr:rowOff>
    </xdr:to>
    <xdr:sp>
      <xdr:nvSpPr>
        <xdr:cNvPr id="11" name="Texte 15"/>
        <xdr:cNvSpPr txBox="1">
          <a:spLocks noChangeArrowheads="1"/>
        </xdr:cNvSpPr>
      </xdr:nvSpPr>
      <xdr:spPr>
        <a:xfrm>
          <a:off x="4600575" y="12325350"/>
          <a:ext cx="552450" cy="0"/>
        </a:xfrm>
        <a:prstGeom prst="rect">
          <a:avLst/>
        </a:prstGeom>
        <a:solidFill>
          <a:srgbClr val="C0C0C0"/>
        </a:solid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1</xdr:row>
      <xdr:rowOff>152400</xdr:rowOff>
    </xdr:from>
    <xdr:to>
      <xdr:col>0</xdr:col>
      <xdr:colOff>1362075</xdr:colOff>
      <xdr:row>3</xdr:row>
      <xdr:rowOff>47625</xdr:rowOff>
    </xdr:to>
    <xdr:sp>
      <xdr:nvSpPr>
        <xdr:cNvPr id="12" name="Texte 16"/>
        <xdr:cNvSpPr txBox="1">
          <a:spLocks noChangeArrowheads="1"/>
        </xdr:cNvSpPr>
      </xdr:nvSpPr>
      <xdr:spPr>
        <a:xfrm>
          <a:off x="76200" y="314325"/>
          <a:ext cx="1285875" cy="219075"/>
        </a:xfrm>
        <a:prstGeom prst="rect">
          <a:avLst/>
        </a:prstGeom>
        <a:solidFill>
          <a:srgbClr val="800000"/>
        </a:solidFill>
        <a:ln w="1" cmpd="sng">
          <a:noFill/>
        </a:ln>
      </xdr:spPr>
      <xdr:txBody>
        <a:bodyPr vertOverflow="clip" wrap="square" lIns="27432" tIns="22860" rIns="27432" bIns="22860" anchor="ctr"/>
        <a:p>
          <a:pPr algn="ctr">
            <a:defRPr/>
          </a:pPr>
          <a:r>
            <a:rPr lang="en-US" cap="none" sz="800" b="0" i="0" u="none" baseline="0">
              <a:solidFill>
                <a:srgbClr val="FFFFFF"/>
              </a:solidFill>
            </a:rPr>
            <a:t>N Marc, LEAP Sablé</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5</xdr:col>
      <xdr:colOff>19050</xdr:colOff>
      <xdr:row>2</xdr:row>
      <xdr:rowOff>152400</xdr:rowOff>
    </xdr:to>
    <xdr:sp>
      <xdr:nvSpPr>
        <xdr:cNvPr id="1" name="Texte 1"/>
        <xdr:cNvSpPr txBox="1">
          <a:spLocks noChangeArrowheads="1"/>
        </xdr:cNvSpPr>
      </xdr:nvSpPr>
      <xdr:spPr>
        <a:xfrm>
          <a:off x="19050" y="38100"/>
          <a:ext cx="7629525" cy="4953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RESULTAT PAR MB ET CHARGES STRUCT.</a:t>
          </a:r>
          <a:r>
            <a:rPr lang="en-US" cap="none" sz="2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pensez à mettre un '-' si MB négative</a:t>
          </a:r>
        </a:p>
      </xdr:txBody>
    </xdr:sp>
    <xdr:clientData/>
  </xdr:twoCellAnchor>
  <xdr:twoCellAnchor>
    <xdr:from>
      <xdr:col>0</xdr:col>
      <xdr:colOff>0</xdr:colOff>
      <xdr:row>2</xdr:row>
      <xdr:rowOff>57150</xdr:rowOff>
    </xdr:from>
    <xdr:to>
      <xdr:col>0</xdr:col>
      <xdr:colOff>19050</xdr:colOff>
      <xdr:row>2</xdr:row>
      <xdr:rowOff>57150</xdr:rowOff>
    </xdr:to>
    <xdr:sp>
      <xdr:nvSpPr>
        <xdr:cNvPr id="2" name="Texte 2"/>
        <xdr:cNvSpPr txBox="1">
          <a:spLocks noChangeArrowheads="1"/>
        </xdr:cNvSpPr>
      </xdr:nvSpPr>
      <xdr:spPr>
        <a:xfrm>
          <a:off x="0" y="438150"/>
          <a:ext cx="190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66</xdr:row>
      <xdr:rowOff>0</xdr:rowOff>
    </xdr:from>
    <xdr:to>
      <xdr:col>0</xdr:col>
      <xdr:colOff>28575</xdr:colOff>
      <xdr:row>66</xdr:row>
      <xdr:rowOff>0</xdr:rowOff>
    </xdr:to>
    <xdr:sp>
      <xdr:nvSpPr>
        <xdr:cNvPr id="3" name="Texte 4"/>
        <xdr:cNvSpPr txBox="1">
          <a:spLocks noChangeArrowheads="1"/>
        </xdr:cNvSpPr>
      </xdr:nvSpPr>
      <xdr:spPr>
        <a:xfrm>
          <a:off x="9525" y="13354050"/>
          <a:ext cx="190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3</xdr:row>
      <xdr:rowOff>19050</xdr:rowOff>
    </xdr:from>
    <xdr:to>
      <xdr:col>3</xdr:col>
      <xdr:colOff>666750</xdr:colOff>
      <xdr:row>3</xdr:row>
      <xdr:rowOff>142875</xdr:rowOff>
    </xdr:to>
    <xdr:sp>
      <xdr:nvSpPr>
        <xdr:cNvPr id="4" name="Texte 5"/>
        <xdr:cNvSpPr txBox="1">
          <a:spLocks noChangeArrowheads="1"/>
        </xdr:cNvSpPr>
      </xdr:nvSpPr>
      <xdr:spPr>
        <a:xfrm>
          <a:off x="4676775" y="590550"/>
          <a:ext cx="2095500" cy="123825"/>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0</xdr:row>
      <xdr:rowOff>57150</xdr:rowOff>
    </xdr:from>
    <xdr:to>
      <xdr:col>0</xdr:col>
      <xdr:colOff>1352550</xdr:colOff>
      <xdr:row>1</xdr:row>
      <xdr:rowOff>76200</xdr:rowOff>
    </xdr:to>
    <xdr:sp>
      <xdr:nvSpPr>
        <xdr:cNvPr id="5" name="Texte 6"/>
        <xdr:cNvSpPr txBox="1">
          <a:spLocks noChangeArrowheads="1"/>
        </xdr:cNvSpPr>
      </xdr:nvSpPr>
      <xdr:spPr>
        <a:xfrm>
          <a:off x="76200" y="57150"/>
          <a:ext cx="1276350" cy="209550"/>
        </a:xfrm>
        <a:prstGeom prst="rect">
          <a:avLst/>
        </a:prstGeom>
        <a:solidFill>
          <a:srgbClr val="800000"/>
        </a:solidFill>
        <a:ln w="1" cmpd="sng">
          <a:noFill/>
        </a:ln>
      </xdr:spPr>
      <xdr:txBody>
        <a:bodyPr vertOverflow="clip" wrap="square" lIns="27432" tIns="22860" rIns="27432" bIns="22860" anchor="ctr"/>
        <a:p>
          <a:pPr algn="ctr">
            <a:defRPr/>
          </a:pPr>
          <a:r>
            <a:rPr lang="en-US" cap="none" sz="800" b="0" i="0" u="none" baseline="0">
              <a:solidFill>
                <a:srgbClr val="FFFFFF"/>
              </a:solidFill>
            </a:rPr>
            <a:t>N Marc, LEAP Sablé</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5</xdr:col>
      <xdr:colOff>0</xdr:colOff>
      <xdr:row>2</xdr:row>
      <xdr:rowOff>76200</xdr:rowOff>
    </xdr:to>
    <xdr:sp>
      <xdr:nvSpPr>
        <xdr:cNvPr id="1" name="Texte 1"/>
        <xdr:cNvSpPr txBox="1">
          <a:spLocks noChangeArrowheads="1"/>
        </xdr:cNvSpPr>
      </xdr:nvSpPr>
      <xdr:spPr>
        <a:xfrm>
          <a:off x="0" y="38100"/>
          <a:ext cx="6867525" cy="419100"/>
        </a:xfrm>
        <a:prstGeom prst="rect">
          <a:avLst/>
        </a:prstGeom>
        <a:solidFill>
          <a:srgbClr val="FFFFFF"/>
        </a:solidFill>
        <a:ln w="9525" cmpd="sng">
          <a:solidFill>
            <a:srgbClr val="000000"/>
          </a:solidFill>
          <a:headEnd type="none"/>
          <a:tailEnd type="none"/>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LES S.I.G</a:t>
          </a:r>
        </a:p>
      </xdr:txBody>
    </xdr:sp>
    <xdr:clientData/>
  </xdr:twoCellAnchor>
  <xdr:twoCellAnchor>
    <xdr:from>
      <xdr:col>0</xdr:col>
      <xdr:colOff>0</xdr:colOff>
      <xdr:row>2</xdr:row>
      <xdr:rowOff>57150</xdr:rowOff>
    </xdr:from>
    <xdr:to>
      <xdr:col>0</xdr:col>
      <xdr:colOff>19050</xdr:colOff>
      <xdr:row>2</xdr:row>
      <xdr:rowOff>57150</xdr:rowOff>
    </xdr:to>
    <xdr:sp>
      <xdr:nvSpPr>
        <xdr:cNvPr id="2" name="Texte 2"/>
        <xdr:cNvSpPr txBox="1">
          <a:spLocks noChangeArrowheads="1"/>
        </xdr:cNvSpPr>
      </xdr:nvSpPr>
      <xdr:spPr>
        <a:xfrm>
          <a:off x="0" y="438150"/>
          <a:ext cx="190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xdr:row>
      <xdr:rowOff>76200</xdr:rowOff>
    </xdr:from>
    <xdr:to>
      <xdr:col>5</xdr:col>
      <xdr:colOff>0</xdr:colOff>
      <xdr:row>4</xdr:row>
      <xdr:rowOff>0</xdr:rowOff>
    </xdr:to>
    <xdr:sp>
      <xdr:nvSpPr>
        <xdr:cNvPr id="3" name="Texte 3"/>
        <xdr:cNvSpPr txBox="1">
          <a:spLocks noChangeArrowheads="1"/>
        </xdr:cNvSpPr>
      </xdr:nvSpPr>
      <xdr:spPr>
        <a:xfrm>
          <a:off x="0" y="457200"/>
          <a:ext cx="6867525" cy="304800"/>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A PARTIR DES MARGES</a:t>
          </a:r>
        </a:p>
      </xdr:txBody>
    </xdr:sp>
    <xdr:clientData/>
  </xdr:twoCellAnchor>
  <xdr:twoCellAnchor>
    <xdr:from>
      <xdr:col>0</xdr:col>
      <xdr:colOff>0</xdr:colOff>
      <xdr:row>76</xdr:row>
      <xdr:rowOff>0</xdr:rowOff>
    </xdr:from>
    <xdr:to>
      <xdr:col>5</xdr:col>
      <xdr:colOff>0</xdr:colOff>
      <xdr:row>76</xdr:row>
      <xdr:rowOff>0</xdr:rowOff>
    </xdr:to>
    <xdr:sp>
      <xdr:nvSpPr>
        <xdr:cNvPr id="4" name="Texte 5"/>
        <xdr:cNvSpPr txBox="1">
          <a:spLocks noChangeArrowheads="1"/>
        </xdr:cNvSpPr>
      </xdr:nvSpPr>
      <xdr:spPr>
        <a:xfrm>
          <a:off x="0" y="16430625"/>
          <a:ext cx="6867525" cy="0"/>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A PARTIR DU RESULTAT NET</a:t>
          </a:r>
        </a:p>
      </xdr:txBody>
    </xdr:sp>
    <xdr:clientData/>
  </xdr:twoCellAnchor>
  <xdr:twoCellAnchor>
    <xdr:from>
      <xdr:col>0</xdr:col>
      <xdr:colOff>0</xdr:colOff>
      <xdr:row>83</xdr:row>
      <xdr:rowOff>0</xdr:rowOff>
    </xdr:from>
    <xdr:to>
      <xdr:col>0</xdr:col>
      <xdr:colOff>9525</xdr:colOff>
      <xdr:row>83</xdr:row>
      <xdr:rowOff>0</xdr:rowOff>
    </xdr:to>
    <xdr:sp>
      <xdr:nvSpPr>
        <xdr:cNvPr id="5" name="Texte 6"/>
        <xdr:cNvSpPr txBox="1">
          <a:spLocks noChangeArrowheads="1"/>
        </xdr:cNvSpPr>
      </xdr:nvSpPr>
      <xdr:spPr>
        <a:xfrm>
          <a:off x="0" y="18802350"/>
          <a:ext cx="95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100</xdr:row>
      <xdr:rowOff>9525</xdr:rowOff>
    </xdr:from>
    <xdr:to>
      <xdr:col>0</xdr:col>
      <xdr:colOff>9525</xdr:colOff>
      <xdr:row>100</xdr:row>
      <xdr:rowOff>28575</xdr:rowOff>
    </xdr:to>
    <xdr:sp>
      <xdr:nvSpPr>
        <xdr:cNvPr id="6" name="Texte 8"/>
        <xdr:cNvSpPr txBox="1">
          <a:spLocks noChangeArrowheads="1"/>
        </xdr:cNvSpPr>
      </xdr:nvSpPr>
      <xdr:spPr>
        <a:xfrm>
          <a:off x="0" y="22440900"/>
          <a:ext cx="9525" cy="190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98</xdr:row>
      <xdr:rowOff>238125</xdr:rowOff>
    </xdr:from>
    <xdr:to>
      <xdr:col>5</xdr:col>
      <xdr:colOff>9525</xdr:colOff>
      <xdr:row>100</xdr:row>
      <xdr:rowOff>180975</xdr:rowOff>
    </xdr:to>
    <xdr:sp>
      <xdr:nvSpPr>
        <xdr:cNvPr id="7" name="Texte 9"/>
        <xdr:cNvSpPr txBox="1">
          <a:spLocks noChangeArrowheads="1"/>
        </xdr:cNvSpPr>
      </xdr:nvSpPr>
      <xdr:spPr>
        <a:xfrm>
          <a:off x="0" y="22145625"/>
          <a:ext cx="6877050" cy="466725"/>
        </a:xfrm>
        <a:prstGeom prst="rect">
          <a:avLst/>
        </a:prstGeom>
        <a:solidFill>
          <a:srgbClr val="80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56</xdr:row>
      <xdr:rowOff>0</xdr:rowOff>
    </xdr:from>
    <xdr:to>
      <xdr:col>0</xdr:col>
      <xdr:colOff>28575</xdr:colOff>
      <xdr:row>56</xdr:row>
      <xdr:rowOff>9525</xdr:rowOff>
    </xdr:to>
    <xdr:sp>
      <xdr:nvSpPr>
        <xdr:cNvPr id="8" name="Texte 10"/>
        <xdr:cNvSpPr txBox="1">
          <a:spLocks noChangeArrowheads="1"/>
        </xdr:cNvSpPr>
      </xdr:nvSpPr>
      <xdr:spPr>
        <a:xfrm>
          <a:off x="9525" y="11715750"/>
          <a:ext cx="19050" cy="95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57</xdr:row>
      <xdr:rowOff>0</xdr:rowOff>
    </xdr:from>
    <xdr:to>
      <xdr:col>5</xdr:col>
      <xdr:colOff>9525</xdr:colOff>
      <xdr:row>57</xdr:row>
      <xdr:rowOff>0</xdr:rowOff>
    </xdr:to>
    <xdr:sp>
      <xdr:nvSpPr>
        <xdr:cNvPr id="9" name="Texte 11"/>
        <xdr:cNvSpPr txBox="1">
          <a:spLocks noChangeArrowheads="1"/>
        </xdr:cNvSpPr>
      </xdr:nvSpPr>
      <xdr:spPr>
        <a:xfrm>
          <a:off x="9525" y="11915775"/>
          <a:ext cx="6867525" cy="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 PARTIR DE L EBE </a:t>
          </a:r>
        </a:p>
      </xdr:txBody>
    </xdr:sp>
    <xdr:clientData/>
  </xdr:twoCellAnchor>
  <xdr:twoCellAnchor>
    <xdr:from>
      <xdr:col>0</xdr:col>
      <xdr:colOff>9525</xdr:colOff>
      <xdr:row>69</xdr:row>
      <xdr:rowOff>219075</xdr:rowOff>
    </xdr:from>
    <xdr:to>
      <xdr:col>5</xdr:col>
      <xdr:colOff>0</xdr:colOff>
      <xdr:row>72</xdr:row>
      <xdr:rowOff>0</xdr:rowOff>
    </xdr:to>
    <xdr:sp>
      <xdr:nvSpPr>
        <xdr:cNvPr id="10" name="Texte 13"/>
        <xdr:cNvSpPr txBox="1">
          <a:spLocks noChangeArrowheads="1"/>
        </xdr:cNvSpPr>
      </xdr:nvSpPr>
      <xdr:spPr>
        <a:xfrm>
          <a:off x="9525" y="15097125"/>
          <a:ext cx="6858000" cy="552450"/>
        </a:xfrm>
        <a:prstGeom prst="rect">
          <a:avLst/>
        </a:prstGeom>
        <a:solidFill>
          <a:srgbClr val="FFFFFF"/>
        </a:solidFill>
        <a:ln w="24765" cmpd="sng">
          <a:solidFill>
            <a:srgbClr val="000000"/>
          </a:solidFill>
          <a:headEnd type="none"/>
          <a:tailEnd type="none"/>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LE TABLEAU DE FINANCEMENT </a:t>
          </a:r>
          <a:r>
            <a:rPr lang="en-US" cap="none" sz="1000" b="1" i="0" u="none" baseline="0">
              <a:solidFill>
                <a:srgbClr val="000000"/>
              </a:solidFill>
              <a:latin typeface="Arial"/>
              <a:ea typeface="Arial"/>
              <a:cs typeface="Arial"/>
            </a:rPr>
            <a:t>(mettre les signes - ou + si demandé)</a:t>
          </a:r>
        </a:p>
      </xdr:txBody>
    </xdr:sp>
    <xdr:clientData/>
  </xdr:twoCellAnchor>
  <xdr:twoCellAnchor>
    <xdr:from>
      <xdr:col>5</xdr:col>
      <xdr:colOff>152400</xdr:colOff>
      <xdr:row>69</xdr:row>
      <xdr:rowOff>38100</xdr:rowOff>
    </xdr:from>
    <xdr:to>
      <xdr:col>13</xdr:col>
      <xdr:colOff>457200</xdr:colOff>
      <xdr:row>81</xdr:row>
      <xdr:rowOff>361950</xdr:rowOff>
    </xdr:to>
    <xdr:graphicFrame>
      <xdr:nvGraphicFramePr>
        <xdr:cNvPr id="11" name="Chart 16"/>
        <xdr:cNvGraphicFramePr/>
      </xdr:nvGraphicFramePr>
      <xdr:xfrm>
        <a:off x="7019925" y="14916150"/>
        <a:ext cx="9144000" cy="34004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95250</xdr:rowOff>
    </xdr:from>
    <xdr:to>
      <xdr:col>0</xdr:col>
      <xdr:colOff>1333500</xdr:colOff>
      <xdr:row>1</xdr:row>
      <xdr:rowOff>114300</xdr:rowOff>
    </xdr:to>
    <xdr:sp>
      <xdr:nvSpPr>
        <xdr:cNvPr id="12" name="Texte 17"/>
        <xdr:cNvSpPr txBox="1">
          <a:spLocks noChangeArrowheads="1"/>
        </xdr:cNvSpPr>
      </xdr:nvSpPr>
      <xdr:spPr>
        <a:xfrm>
          <a:off x="57150" y="95250"/>
          <a:ext cx="1276350" cy="209550"/>
        </a:xfrm>
        <a:prstGeom prst="rect">
          <a:avLst/>
        </a:prstGeom>
        <a:solidFill>
          <a:srgbClr val="800000"/>
        </a:solidFill>
        <a:ln w="1" cmpd="sng">
          <a:noFill/>
        </a:ln>
      </xdr:spPr>
      <xdr:txBody>
        <a:bodyPr vertOverflow="clip" wrap="square" lIns="27432" tIns="22860" rIns="27432" bIns="22860" anchor="ctr"/>
        <a:p>
          <a:pPr algn="ctr">
            <a:defRPr/>
          </a:pPr>
          <a:r>
            <a:rPr lang="en-US" cap="none" sz="800" b="0" i="0" u="none" baseline="0">
              <a:solidFill>
                <a:srgbClr val="FFFFFF"/>
              </a:solidFill>
            </a:rPr>
            <a:t>N Marc, LEAP Sablé</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8</xdr:col>
      <xdr:colOff>0</xdr:colOff>
      <xdr:row>5</xdr:row>
      <xdr:rowOff>0</xdr:rowOff>
    </xdr:to>
    <xdr:sp>
      <xdr:nvSpPr>
        <xdr:cNvPr id="1" name="Texte 1"/>
        <xdr:cNvSpPr txBox="1">
          <a:spLocks noChangeArrowheads="1"/>
        </xdr:cNvSpPr>
      </xdr:nvSpPr>
      <xdr:spPr>
        <a:xfrm>
          <a:off x="9525" y="28575"/>
          <a:ext cx="10677525" cy="790575"/>
        </a:xfrm>
        <a:prstGeom prst="rect">
          <a:avLst/>
        </a:prstGeom>
        <a:solidFill>
          <a:srgbClr val="FFFFFF"/>
        </a:solidFill>
        <a:ln w="9525" cmpd="sng">
          <a:solidFill>
            <a:srgbClr val="000000"/>
          </a:solidFill>
          <a:headEnd type="none"/>
          <a:tailEnd type="none"/>
        </a:ln>
      </xdr:spPr>
      <xdr:txBody>
        <a:bodyPr vertOverflow="clip" wrap="square" lIns="45720" tIns="36576" rIns="45720" bIns="36576" anchor="ctr"/>
        <a:p>
          <a:pPr algn="ctr">
            <a:defRPr/>
          </a:pPr>
          <a:r>
            <a:rPr lang="en-US" cap="none" sz="2200" b="1" i="0" u="none" baseline="0">
              <a:solidFill>
                <a:srgbClr val="000000"/>
              </a:solidFill>
            </a:rPr>
            <a:t>BILAN  ENTREPRISE SOCIETAIRE</a:t>
          </a:r>
        </a:p>
      </xdr:txBody>
    </xdr:sp>
    <xdr:clientData/>
  </xdr:twoCellAnchor>
  <xdr:twoCellAnchor>
    <xdr:from>
      <xdr:col>4</xdr:col>
      <xdr:colOff>9525</xdr:colOff>
      <xdr:row>50</xdr:row>
      <xdr:rowOff>76200</xdr:rowOff>
    </xdr:from>
    <xdr:to>
      <xdr:col>9</xdr:col>
      <xdr:colOff>457200</xdr:colOff>
      <xdr:row>68</xdr:row>
      <xdr:rowOff>47625</xdr:rowOff>
    </xdr:to>
    <xdr:graphicFrame>
      <xdr:nvGraphicFramePr>
        <xdr:cNvPr id="2" name="Chart 2"/>
        <xdr:cNvGraphicFramePr/>
      </xdr:nvGraphicFramePr>
      <xdr:xfrm>
        <a:off x="5362575" y="9382125"/>
        <a:ext cx="6543675" cy="2886075"/>
      </xdr:xfrm>
      <a:graphic>
        <a:graphicData uri="http://schemas.openxmlformats.org/drawingml/2006/chart">
          <c:chart xmlns:c="http://schemas.openxmlformats.org/drawingml/2006/chart" r:id="rId1"/>
        </a:graphicData>
      </a:graphic>
    </xdr:graphicFrame>
    <xdr:clientData/>
  </xdr:twoCellAnchor>
  <xdr:twoCellAnchor>
    <xdr:from>
      <xdr:col>2</xdr:col>
      <xdr:colOff>723900</xdr:colOff>
      <xdr:row>71</xdr:row>
      <xdr:rowOff>47625</xdr:rowOff>
    </xdr:from>
    <xdr:to>
      <xdr:col>11</xdr:col>
      <xdr:colOff>66675</xdr:colOff>
      <xdr:row>89</xdr:row>
      <xdr:rowOff>66675</xdr:rowOff>
    </xdr:to>
    <xdr:graphicFrame>
      <xdr:nvGraphicFramePr>
        <xdr:cNvPr id="3" name="Chart 3"/>
        <xdr:cNvGraphicFramePr/>
      </xdr:nvGraphicFramePr>
      <xdr:xfrm>
        <a:off x="4552950" y="12753975"/>
        <a:ext cx="8486775" cy="2933700"/>
      </xdr:xfrm>
      <a:graphic>
        <a:graphicData uri="http://schemas.openxmlformats.org/drawingml/2006/chart">
          <c:chart xmlns:c="http://schemas.openxmlformats.org/drawingml/2006/chart" r:id="rId2"/>
        </a:graphicData>
      </a:graphic>
    </xdr:graphicFrame>
    <xdr:clientData/>
  </xdr:twoCellAnchor>
  <xdr:twoCellAnchor>
    <xdr:from>
      <xdr:col>0</xdr:col>
      <xdr:colOff>638175</xdr:colOff>
      <xdr:row>48</xdr:row>
      <xdr:rowOff>142875</xdr:rowOff>
    </xdr:from>
    <xdr:to>
      <xdr:col>3</xdr:col>
      <xdr:colOff>428625</xdr:colOff>
      <xdr:row>51</xdr:row>
      <xdr:rowOff>142875</xdr:rowOff>
    </xdr:to>
    <xdr:sp>
      <xdr:nvSpPr>
        <xdr:cNvPr id="4" name="Texte 4"/>
        <xdr:cNvSpPr txBox="1">
          <a:spLocks noChangeArrowheads="1"/>
        </xdr:cNvSpPr>
      </xdr:nvSpPr>
      <xdr:spPr>
        <a:xfrm>
          <a:off x="638175" y="9124950"/>
          <a:ext cx="4381500" cy="485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variations: voir si elles sont les mêmes que dans le tableau de finacement, sinon, il faut trouver pourquoi (pb. de provision pour dépréciation des stocks notamment, de mauvais choix de la valeur en cas de vente d'immo (VNC ou valeur vénale), ....</a:t>
          </a:r>
        </a:p>
      </xdr:txBody>
    </xdr:sp>
    <xdr:clientData/>
  </xdr:twoCellAnchor>
  <xdr:twoCellAnchor>
    <xdr:from>
      <xdr:col>0</xdr:col>
      <xdr:colOff>142875</xdr:colOff>
      <xdr:row>0</xdr:row>
      <xdr:rowOff>152400</xdr:rowOff>
    </xdr:from>
    <xdr:to>
      <xdr:col>0</xdr:col>
      <xdr:colOff>1419225</xdr:colOff>
      <xdr:row>2</xdr:row>
      <xdr:rowOff>47625</xdr:rowOff>
    </xdr:to>
    <xdr:sp>
      <xdr:nvSpPr>
        <xdr:cNvPr id="5" name="Texte 5"/>
        <xdr:cNvSpPr txBox="1">
          <a:spLocks noChangeArrowheads="1"/>
        </xdr:cNvSpPr>
      </xdr:nvSpPr>
      <xdr:spPr>
        <a:xfrm>
          <a:off x="142875" y="152400"/>
          <a:ext cx="1276350" cy="219075"/>
        </a:xfrm>
        <a:prstGeom prst="rect">
          <a:avLst/>
        </a:prstGeom>
        <a:solidFill>
          <a:srgbClr val="800000"/>
        </a:solidFill>
        <a:ln w="1" cmpd="sng">
          <a:noFill/>
        </a:ln>
      </xdr:spPr>
      <xdr:txBody>
        <a:bodyPr vertOverflow="clip" wrap="square" lIns="27432" tIns="22860" rIns="27432" bIns="22860" anchor="ctr"/>
        <a:p>
          <a:pPr algn="ctr">
            <a:defRPr/>
          </a:pPr>
          <a:r>
            <a:rPr lang="en-US" cap="none" sz="800" b="0" i="0" u="none" baseline="0">
              <a:solidFill>
                <a:srgbClr val="FFFFFF"/>
              </a:solidFill>
            </a:rPr>
            <a:t>N Marc, LEAP Sablé</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5</xdr:col>
      <xdr:colOff>733425</xdr:colOff>
      <xdr:row>6</xdr:row>
      <xdr:rowOff>0</xdr:rowOff>
    </xdr:to>
    <xdr:sp>
      <xdr:nvSpPr>
        <xdr:cNvPr id="1" name="Texte 8"/>
        <xdr:cNvSpPr txBox="1">
          <a:spLocks noChangeArrowheads="1"/>
        </xdr:cNvSpPr>
      </xdr:nvSpPr>
      <xdr:spPr>
        <a:xfrm>
          <a:off x="19050" y="19050"/>
          <a:ext cx="9848850" cy="1123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EVOLUTIONS DE L EBE, DU RESULTAT ET DE LA CREN SUITE AU PROJET(et à la pac 2000?)</a:t>
          </a:r>
          <a:r>
            <a:rPr lang="en-US" cap="none" sz="1000" b="1"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Attention</a:t>
          </a:r>
          <a:r>
            <a:rPr lang="en-US" cap="none" sz="900" b="1" i="0" u="none" baseline="0">
              <a:solidFill>
                <a:srgbClr val="000000"/>
              </a:solidFill>
              <a:latin typeface="Arial"/>
              <a:ea typeface="Arial"/>
              <a:cs typeface="Arial"/>
            </a:rPr>
            <a:t>, n'oubliez pas de renseigner le tableau de droite </a:t>
          </a:r>
          <a:r>
            <a:rPr lang="en-US" cap="none" sz="900" b="0" i="0" u="none" baseline="0">
              <a:solidFill>
                <a:srgbClr val="000000"/>
              </a:solidFill>
              <a:latin typeface="Arial"/>
              <a:ea typeface="Arial"/>
              <a:cs typeface="Arial"/>
            </a:rPr>
            <a:t>(amortissements et annuités avant et après projet),</a:t>
          </a:r>
          <a:r>
            <a:rPr lang="en-US" cap="none" sz="900" b="1" i="0" u="none" baseline="0">
              <a:solidFill>
                <a:srgbClr val="000000"/>
              </a:solidFill>
              <a:latin typeface="Arial"/>
              <a:ea typeface="Arial"/>
              <a:cs typeface="Arial"/>
            </a:rPr>
            <a:t> qu'il faut recalculer </a:t>
          </a:r>
          <a:r>
            <a:rPr lang="en-US" cap="none" sz="900" b="0" i="0" u="none" baseline="0">
              <a:solidFill>
                <a:srgbClr val="000000"/>
              </a:solidFill>
              <a:latin typeface="Arial"/>
              <a:ea typeface="Arial"/>
              <a:cs typeface="Arial"/>
            </a:rPr>
            <a:t>en fonction de
</a:t>
          </a:r>
          <a:r>
            <a:rPr lang="en-US" cap="none" sz="900" b="0" i="0" u="none" baseline="0">
              <a:solidFill>
                <a:srgbClr val="000000"/>
              </a:solidFill>
              <a:latin typeface="Arial"/>
              <a:ea typeface="Arial"/>
              <a:cs typeface="Arial"/>
            </a:rPr>
            <a:t> votre bilan</a:t>
          </a:r>
          <a:r>
            <a:rPr lang="en-US" cap="none" sz="900" b="1" i="0" u="none" baseline="0">
              <a:solidFill>
                <a:srgbClr val="000000"/>
              </a:solidFill>
              <a:latin typeface="Arial"/>
              <a:ea typeface="Arial"/>
              <a:cs typeface="Arial"/>
            </a:rPr>
            <a:t> les charges financières liées aux CT </a:t>
          </a:r>
          <a:r>
            <a:rPr lang="en-US" cap="none" sz="900" b="0" i="0" u="none" baseline="0">
              <a:solidFill>
                <a:srgbClr val="000000"/>
              </a:solidFill>
              <a:latin typeface="Arial"/>
              <a:ea typeface="Arial"/>
              <a:cs typeface="Arial"/>
            </a:rPr>
            <a:t>(si vous avez une TN négative)</a:t>
          </a:r>
          <a:r>
            <a:rPr lang="en-US" cap="none" sz="900" b="1" i="0" u="none" baseline="0">
              <a:solidFill>
                <a:srgbClr val="000000"/>
              </a:solidFill>
              <a:latin typeface="Arial"/>
              <a:ea typeface="Arial"/>
              <a:cs typeface="Arial"/>
            </a:rPr>
            <a:t> et aux comptes associés </a:t>
          </a:r>
          <a:r>
            <a:rPr lang="en-US" cap="none" sz="900" b="0" i="0" u="none" baseline="0">
              <a:solidFill>
                <a:srgbClr val="000000"/>
              </a:solidFill>
              <a:latin typeface="Arial"/>
              <a:ea typeface="Arial"/>
              <a:cs typeface="Arial"/>
            </a:rPr>
            <a:t>et</a:t>
          </a:r>
          <a:r>
            <a:rPr lang="en-US" cap="none" sz="900" b="1" i="0" u="none" baseline="0">
              <a:solidFill>
                <a:srgbClr val="000000"/>
              </a:solidFill>
              <a:latin typeface="Arial"/>
              <a:ea typeface="Arial"/>
              <a:cs typeface="Arial"/>
            </a:rPr>
            <a:t> voir l'encart plus bas sur la msa.
</a:t>
          </a:r>
          <a:r>
            <a:rPr lang="en-US" cap="none" sz="900" b="1" i="0" u="sng" baseline="0">
              <a:solidFill>
                <a:srgbClr val="000000"/>
              </a:solidFill>
              <a:latin typeface="Arial"/>
              <a:ea typeface="Arial"/>
              <a:cs typeface="Arial"/>
            </a:rPr>
            <a:t>Si</a:t>
          </a:r>
          <a:r>
            <a:rPr lang="en-US" cap="none" sz="900" b="0" i="0" u="sng"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le libellé</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(colonne "A") </a:t>
          </a:r>
          <a:r>
            <a:rPr lang="en-US" cap="none" sz="900" b="1" i="0" u="none" baseline="0">
              <a:solidFill>
                <a:srgbClr val="000000"/>
              </a:solidFill>
              <a:latin typeface="Arial"/>
              <a:ea typeface="Arial"/>
              <a:cs typeface="Arial"/>
            </a:rPr>
            <a:t>comporte un signe</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 mettre dans la cellule.
</a:t>
          </a:r>
          <a:r>
            <a:rPr lang="en-US" cap="none" sz="900" b="1" i="0" u="sng" baseline="0">
              <a:solidFill>
                <a:srgbClr val="000000"/>
              </a:solidFill>
              <a:latin typeface="Arial"/>
              <a:ea typeface="Arial"/>
              <a:cs typeface="Arial"/>
            </a:rPr>
            <a:t>Pour les MB</a:t>
          </a:r>
          <a:r>
            <a:rPr lang="en-US" cap="none" sz="900" b="1" i="0" u="none" baseline="0">
              <a:solidFill>
                <a:srgbClr val="000000"/>
              </a:solidFill>
              <a:latin typeface="Arial"/>
              <a:ea typeface="Arial"/>
              <a:cs typeface="Arial"/>
            </a:rPr>
            <a:t>, renseigner seulement la variation de produit ou de charge, pour l'année en cours </a:t>
          </a:r>
          <a:r>
            <a:rPr lang="en-US" cap="none" sz="900" b="0" i="0" u="none" baseline="0">
              <a:solidFill>
                <a:srgbClr val="000000"/>
              </a:solidFill>
              <a:latin typeface="Arial"/>
              <a:ea typeface="Arial"/>
              <a:cs typeface="Arial"/>
            </a:rPr>
            <a:t>(inscrite en libellé de colonne)</a:t>
          </a:r>
          <a:r>
            <a:rPr lang="en-US" cap="none" sz="900" b="1"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Pour le reste, </a:t>
          </a:r>
          <a:r>
            <a:rPr lang="en-US" cap="none" sz="900" b="1" i="0" u="none" baseline="0">
              <a:solidFill>
                <a:srgbClr val="000000"/>
              </a:solidFill>
              <a:latin typeface="Arial"/>
              <a:ea typeface="Arial"/>
              <a:cs typeface="Arial"/>
            </a:rPr>
            <a:t> il faut renseigner la charge ou le produit réel de l'année (</a:t>
          </a:r>
          <a:r>
            <a:rPr lang="en-US" cap="none" sz="900" b="0" i="0" u="none" baseline="0">
              <a:solidFill>
                <a:srgbClr val="000000"/>
              </a:solidFill>
              <a:latin typeface="Arial"/>
              <a:ea typeface="Arial"/>
              <a:cs typeface="Arial"/>
            </a:rPr>
            <a:t>je vous le rappelle des fois en spécifiant</a:t>
          </a:r>
          <a:r>
            <a:rPr lang="en-US" cap="none" sz="900" b="1" i="0" u="none" baseline="0">
              <a:solidFill>
                <a:srgbClr val="000000"/>
              </a:solidFill>
              <a:latin typeface="Arial"/>
              <a:ea typeface="Arial"/>
              <a:cs typeface="Arial"/>
            </a:rPr>
            <a:t>: "en valeur absolue")
</a:t>
          </a:r>
          <a:r>
            <a:rPr lang="en-US" cap="none" sz="900" b="1" i="0" u="sng" baseline="0">
              <a:solidFill>
                <a:srgbClr val="000000"/>
              </a:solidFill>
              <a:latin typeface="Arial"/>
              <a:ea typeface="Arial"/>
              <a:cs typeface="Arial"/>
            </a:rPr>
            <a:t>Pour la MSA et les intêrets d'emp. CT,</a:t>
          </a:r>
          <a:r>
            <a:rPr lang="en-US" cap="none" sz="900" b="1" i="0" u="none" baseline="0">
              <a:solidFill>
                <a:srgbClr val="000000"/>
              </a:solidFill>
              <a:latin typeface="Arial"/>
              <a:ea typeface="Arial"/>
              <a:cs typeface="Arial"/>
            </a:rPr>
            <a:t> vous êtes parfois soumis à une gymnastique (voir encart plus bas pour la MSA et évolution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de votre bilan pour les frais financiers CT)
</a:t>
          </a:r>
        </a:p>
      </xdr:txBody>
    </xdr:sp>
    <xdr:clientData/>
  </xdr:twoCellAnchor>
  <xdr:twoCellAnchor>
    <xdr:from>
      <xdr:col>0</xdr:col>
      <xdr:colOff>76200</xdr:colOff>
      <xdr:row>485</xdr:row>
      <xdr:rowOff>47625</xdr:rowOff>
    </xdr:from>
    <xdr:to>
      <xdr:col>0</xdr:col>
      <xdr:colOff>95250</xdr:colOff>
      <xdr:row>485</xdr:row>
      <xdr:rowOff>76200</xdr:rowOff>
    </xdr:to>
    <xdr:sp>
      <xdr:nvSpPr>
        <xdr:cNvPr id="2" name="Texte 9"/>
        <xdr:cNvSpPr txBox="1">
          <a:spLocks noChangeArrowheads="1"/>
        </xdr:cNvSpPr>
      </xdr:nvSpPr>
      <xdr:spPr>
        <a:xfrm>
          <a:off x="76200" y="100574475"/>
          <a:ext cx="19050" cy="285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xdr:colOff>
      <xdr:row>484</xdr:row>
      <xdr:rowOff>38100</xdr:rowOff>
    </xdr:from>
    <xdr:to>
      <xdr:col>6</xdr:col>
      <xdr:colOff>628650</xdr:colOff>
      <xdr:row>497</xdr:row>
      <xdr:rowOff>0</xdr:rowOff>
    </xdr:to>
    <xdr:sp>
      <xdr:nvSpPr>
        <xdr:cNvPr id="3" name="Texte 10"/>
        <xdr:cNvSpPr txBox="1">
          <a:spLocks noChangeArrowheads="1"/>
        </xdr:cNvSpPr>
      </xdr:nvSpPr>
      <xdr:spPr>
        <a:xfrm>
          <a:off x="57150" y="100336350"/>
          <a:ext cx="10467975" cy="2933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pour le calcul des charges MSA exploitant(s) vous avez quatre options: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1: ils sont en triennal,</a:t>
          </a:r>
          <a:r>
            <a:rPr lang="en-US" cap="none" sz="1200" b="0" i="0" u="none" baseline="0">
              <a:solidFill>
                <a:srgbClr val="000000"/>
              </a:solidFill>
              <a:latin typeface="Arial"/>
              <a:ea typeface="Arial"/>
              <a:cs typeface="Arial"/>
            </a:rPr>
            <a:t> vous pouvez dès cette étape faire la moyenne des revenus des trois années qui précédent l'année de votre colonne excel (vous les avez déja en compta ou deja calculées: colonnes précédentes) et vous  rentrerz la MSA à cette étape année après année; vous aurez donc par la suite un EBE net msa(comprenant la msa en charge), un résulatat net msa, etc (mais gardez surtout à l'esprit, que, si après coup vous changez le revenu agricole [marges ou charges de structures hors msa,....], par exemple celui de l'année n+1, votre msa n+2,n+3,n+4, sera fausse, et il faudra la recalculer pour avoir le bon résultat net - et selon l'année étudiée cela peut se répercuter  sur les années suivantes, si vous avez déjà fait le calcul msa sur ces années suivantes)
</a:t>
          </a:r>
          <a:r>
            <a:rPr lang="en-US" cap="none" sz="1200" b="1" i="0" u="none" baseline="0">
              <a:solidFill>
                <a:srgbClr val="000000"/>
              </a:solidFill>
              <a:latin typeface="Arial"/>
              <a:ea typeface="Arial"/>
              <a:cs typeface="Arial"/>
            </a:rPr>
            <a:t>2: ils sont en annuel </a:t>
          </a:r>
          <a:r>
            <a:rPr lang="en-US" cap="none" sz="1200" b="0" i="0" u="none" baseline="0">
              <a:solidFill>
                <a:srgbClr val="000000"/>
              </a:solidFill>
              <a:latin typeface="Arial"/>
              <a:ea typeface="Arial"/>
              <a:cs typeface="Arial"/>
            </a:rPr>
            <a:t>(rare); alors vouspouvez rentrez des  charges sociales à ce stade.  Vous calculerez la msa de l'année sur le revenu professionnel brut de l'année n-1
</a:t>
          </a:r>
          <a:r>
            <a:rPr lang="en-US" cap="none" sz="1200" b="1" i="0" u="none" baseline="0">
              <a:solidFill>
                <a:srgbClr val="000000"/>
              </a:solidFill>
              <a:latin typeface="Arial"/>
              <a:ea typeface="Arial"/>
              <a:cs typeface="Arial"/>
            </a:rPr>
            <a:t>3: certains  assciés sont en annuel d'autres en triennal:</a:t>
          </a:r>
          <a:r>
            <a:rPr lang="en-US" cap="none" sz="1200" b="0" i="0" u="none" baseline="0">
              <a:solidFill>
                <a:srgbClr val="000000"/>
              </a:solidFill>
              <a:latin typeface="Arial"/>
              <a:ea typeface="Arial"/>
              <a:cs typeface="Arial"/>
            </a:rPr>
            <a:t> expliquer que pour la la lisibilité du projet et  la facilité de calcul vous passez tout en annuel ( mais là pas de comparaison possible si vous passez en société sauf si vous refaite le calcul en annuel pour comparer (année n-1  avant projet ou n; dépend départ du projet)  en parler..
</a:t>
          </a:r>
          <a:r>
            <a:rPr lang="en-US" cap="none" sz="1200" b="1" i="0" u="none" baseline="0">
              <a:solidFill>
                <a:srgbClr val="000000"/>
              </a:solidFill>
              <a:latin typeface="Arial"/>
              <a:ea typeface="Arial"/>
              <a:cs typeface="Arial"/>
            </a:rPr>
            <a:t>4: on passe tout en annuel pour comparer ou simplifier</a:t>
          </a:r>
          <a:r>
            <a:rPr lang="en-US" cap="none" sz="1200" b="0" i="0" u="none" baseline="0">
              <a:solidFill>
                <a:srgbClr val="000000"/>
              </a:solidFill>
              <a:latin typeface="Arial"/>
              <a:ea typeface="Arial"/>
              <a:cs typeface="Arial"/>
            </a:rPr>
            <a:t>(voir 3) ou surtout parce que on passe du triennal en annuel pour éviter d'assujettir des PV  CT lors d'une réévaluation de bilan à la MSA en année n (on a prevu cela avant).  en parler</a:t>
          </a:r>
        </a:p>
      </xdr:txBody>
    </xdr:sp>
    <xdr:clientData/>
  </xdr:twoCellAnchor>
  <xdr:twoCellAnchor>
    <xdr:from>
      <xdr:col>0</xdr:col>
      <xdr:colOff>209550</xdr:colOff>
      <xdr:row>589</xdr:row>
      <xdr:rowOff>0</xdr:rowOff>
    </xdr:from>
    <xdr:to>
      <xdr:col>7</xdr:col>
      <xdr:colOff>1924050</xdr:colOff>
      <xdr:row>612</xdr:row>
      <xdr:rowOff>47625</xdr:rowOff>
    </xdr:to>
    <xdr:graphicFrame>
      <xdr:nvGraphicFramePr>
        <xdr:cNvPr id="4" name="Chart 11"/>
        <xdr:cNvGraphicFramePr/>
      </xdr:nvGraphicFramePr>
      <xdr:xfrm>
        <a:off x="209550" y="124663200"/>
        <a:ext cx="12372975" cy="38576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9525</xdr:rowOff>
    </xdr:from>
    <xdr:to>
      <xdr:col>5</xdr:col>
      <xdr:colOff>723900</xdr:colOff>
      <xdr:row>5</xdr:row>
      <xdr:rowOff>180975</xdr:rowOff>
    </xdr:to>
    <xdr:sp>
      <xdr:nvSpPr>
        <xdr:cNvPr id="5" name="Texte 12"/>
        <xdr:cNvSpPr txBox="1">
          <a:spLocks noChangeArrowheads="1"/>
        </xdr:cNvSpPr>
      </xdr:nvSpPr>
      <xdr:spPr>
        <a:xfrm>
          <a:off x="0" y="9525"/>
          <a:ext cx="9858375" cy="1123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EVOLUTIONS DE L EBE, DU RESULTAT ET DE LA CREN SUITE AU PROJET(et à la pac 2000?)</a:t>
          </a:r>
          <a:r>
            <a:rPr lang="en-US" cap="none" sz="1000" b="1"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Attention</a:t>
          </a:r>
          <a:r>
            <a:rPr lang="en-US" cap="none" sz="900" b="1" i="0" u="none" baseline="0">
              <a:solidFill>
                <a:srgbClr val="000000"/>
              </a:solidFill>
              <a:latin typeface="Arial"/>
              <a:ea typeface="Arial"/>
              <a:cs typeface="Arial"/>
            </a:rPr>
            <a:t>, n'oubliez pas de renseigner le tableau de droite </a:t>
          </a:r>
          <a:r>
            <a:rPr lang="en-US" cap="none" sz="900" b="0" i="0" u="none" baseline="0">
              <a:solidFill>
                <a:srgbClr val="000000"/>
              </a:solidFill>
              <a:latin typeface="Arial"/>
              <a:ea typeface="Arial"/>
              <a:cs typeface="Arial"/>
            </a:rPr>
            <a:t>(amortissements et annuités avant et après projet),</a:t>
          </a:r>
          <a:r>
            <a:rPr lang="en-US" cap="none" sz="900" b="1" i="0" u="none" baseline="0">
              <a:solidFill>
                <a:srgbClr val="000000"/>
              </a:solidFill>
              <a:latin typeface="Arial"/>
              <a:ea typeface="Arial"/>
              <a:cs typeface="Arial"/>
            </a:rPr>
            <a:t> qu'il faut recalculer </a:t>
          </a:r>
          <a:r>
            <a:rPr lang="en-US" cap="none" sz="900" b="0" i="0" u="none" baseline="0">
              <a:solidFill>
                <a:srgbClr val="000000"/>
              </a:solidFill>
              <a:latin typeface="Arial"/>
              <a:ea typeface="Arial"/>
              <a:cs typeface="Arial"/>
            </a:rPr>
            <a:t>en fonction de
</a:t>
          </a:r>
          <a:r>
            <a:rPr lang="en-US" cap="none" sz="900" b="0" i="0" u="none" baseline="0">
              <a:solidFill>
                <a:srgbClr val="000000"/>
              </a:solidFill>
              <a:latin typeface="Arial"/>
              <a:ea typeface="Arial"/>
              <a:cs typeface="Arial"/>
            </a:rPr>
            <a:t> votre bilan</a:t>
          </a:r>
          <a:r>
            <a:rPr lang="en-US" cap="none" sz="900" b="1" i="0" u="none" baseline="0">
              <a:solidFill>
                <a:srgbClr val="000000"/>
              </a:solidFill>
              <a:latin typeface="Arial"/>
              <a:ea typeface="Arial"/>
              <a:cs typeface="Arial"/>
            </a:rPr>
            <a:t> les charges financières liées aux CT </a:t>
          </a:r>
          <a:r>
            <a:rPr lang="en-US" cap="none" sz="900" b="0" i="0" u="none" baseline="0">
              <a:solidFill>
                <a:srgbClr val="000000"/>
              </a:solidFill>
              <a:latin typeface="Arial"/>
              <a:ea typeface="Arial"/>
              <a:cs typeface="Arial"/>
            </a:rPr>
            <a:t>(si vous avez une TN négative)</a:t>
          </a:r>
          <a:r>
            <a:rPr lang="en-US" cap="none" sz="900" b="1" i="0" u="none" baseline="0">
              <a:solidFill>
                <a:srgbClr val="000000"/>
              </a:solidFill>
              <a:latin typeface="Arial"/>
              <a:ea typeface="Arial"/>
              <a:cs typeface="Arial"/>
            </a:rPr>
            <a:t> et aux comptes associés </a:t>
          </a:r>
          <a:r>
            <a:rPr lang="en-US" cap="none" sz="900" b="0" i="0" u="none" baseline="0">
              <a:solidFill>
                <a:srgbClr val="000000"/>
              </a:solidFill>
              <a:latin typeface="Arial"/>
              <a:ea typeface="Arial"/>
              <a:cs typeface="Arial"/>
            </a:rPr>
            <a:t>et</a:t>
          </a:r>
          <a:r>
            <a:rPr lang="en-US" cap="none" sz="900" b="1" i="0" u="none" baseline="0">
              <a:solidFill>
                <a:srgbClr val="000000"/>
              </a:solidFill>
              <a:latin typeface="Arial"/>
              <a:ea typeface="Arial"/>
              <a:cs typeface="Arial"/>
            </a:rPr>
            <a:t> voir l'encart plus bas sur la msa.
</a:t>
          </a:r>
          <a:r>
            <a:rPr lang="en-US" cap="none" sz="900" b="1" i="0" u="sng" baseline="0">
              <a:solidFill>
                <a:srgbClr val="000000"/>
              </a:solidFill>
              <a:latin typeface="Arial"/>
              <a:ea typeface="Arial"/>
              <a:cs typeface="Arial"/>
            </a:rPr>
            <a:t>Si</a:t>
          </a:r>
          <a:r>
            <a:rPr lang="en-US" cap="none" sz="900" b="0" i="0" u="sng"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le libellé</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(colonne "A") </a:t>
          </a:r>
          <a:r>
            <a:rPr lang="en-US" cap="none" sz="900" b="1" i="0" u="none" baseline="0">
              <a:solidFill>
                <a:srgbClr val="000000"/>
              </a:solidFill>
              <a:latin typeface="Arial"/>
              <a:ea typeface="Arial"/>
              <a:cs typeface="Arial"/>
            </a:rPr>
            <a:t>comporte un signe</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 mettre dans la cellule. </a:t>
          </a:r>
          <a:r>
            <a:rPr lang="en-US" cap="none" sz="900" b="1" i="0" u="sng" baseline="0">
              <a:solidFill>
                <a:srgbClr val="000000"/>
              </a:solidFill>
              <a:latin typeface="Arial"/>
              <a:ea typeface="Arial"/>
              <a:cs typeface="Arial"/>
            </a:rPr>
            <a:t>Pour les MB</a:t>
          </a:r>
          <a:r>
            <a:rPr lang="en-US" cap="none" sz="900" b="1" i="0" u="none" baseline="0">
              <a:solidFill>
                <a:srgbClr val="000000"/>
              </a:solidFill>
              <a:latin typeface="Arial"/>
              <a:ea typeface="Arial"/>
              <a:cs typeface="Arial"/>
            </a:rPr>
            <a:t>, renseigner la variation de produit ou de charge par rapport à l'année N. </a:t>
          </a:r>
          <a:r>
            <a:rPr lang="en-US" cap="none" sz="900" b="1" i="0" u="sng" baseline="0">
              <a:solidFill>
                <a:srgbClr val="000000"/>
              </a:solidFill>
              <a:latin typeface="Arial"/>
              <a:ea typeface="Arial"/>
              <a:cs typeface="Arial"/>
            </a:rPr>
            <a:t>Pour les charges de structure 1° niveau </a:t>
          </a:r>
          <a:r>
            <a:rPr lang="en-US" cap="none" sz="900" b="1" i="0" u="none" baseline="0">
              <a:solidFill>
                <a:srgbClr val="000000"/>
              </a:solidFill>
              <a:latin typeface="Arial"/>
              <a:ea typeface="Arial"/>
              <a:cs typeface="Arial"/>
            </a:rPr>
            <a:t> : idem, sauf pour la MSA: il faut renseigner la charge de l'année. </a:t>
          </a:r>
          <a:r>
            <a:rPr lang="en-US" cap="none" sz="900" b="1" i="0" u="sng" baseline="0">
              <a:solidFill>
                <a:srgbClr val="000000"/>
              </a:solidFill>
              <a:latin typeface="Arial"/>
              <a:ea typeface="Arial"/>
              <a:cs typeface="Arial"/>
            </a:rPr>
            <a:t>Autre charges: </a:t>
          </a:r>
          <a:r>
            <a:rPr lang="en-US" cap="none" sz="900" b="1" i="0" u="none" baseline="0">
              <a:solidFill>
                <a:srgbClr val="000000"/>
              </a:solidFill>
              <a:latin typeface="Arial"/>
              <a:ea typeface="Arial"/>
              <a:cs typeface="Arial"/>
            </a:rPr>
            <a:t>Charges de l'Année. </a:t>
          </a:r>
          <a:r>
            <a:rPr lang="en-US" cap="none" sz="900" b="1" i="0" u="sng" baseline="0">
              <a:solidFill>
                <a:srgbClr val="000000"/>
              </a:solidFill>
              <a:latin typeface="Arial"/>
              <a:ea typeface="Arial"/>
              <a:cs typeface="Arial"/>
            </a:rPr>
            <a:t>Pour la MSA et les intêrets d'emp. CT,</a:t>
          </a:r>
          <a:r>
            <a:rPr lang="en-US" cap="none" sz="900" b="1" i="0" u="none" baseline="0">
              <a:solidFill>
                <a:srgbClr val="000000"/>
              </a:solidFill>
              <a:latin typeface="Arial"/>
              <a:ea typeface="Arial"/>
              <a:cs typeface="Arial"/>
            </a:rPr>
            <a:t> vous êtes parfois soumis à une gymnastique (voir encart plus bas pour la MSA et évolution 
</a:t>
          </a:r>
          <a:r>
            <a:rPr lang="en-US" cap="none" sz="900" b="1" i="0" u="none" baseline="0">
              <a:solidFill>
                <a:srgbClr val="000000"/>
              </a:solidFill>
              <a:latin typeface="Arial"/>
              <a:ea typeface="Arial"/>
              <a:cs typeface="Arial"/>
            </a:rPr>
            <a:t>de votre bilan pour les frais financiers CT)</a:t>
          </a:r>
          <a:r>
            <a:rPr lang="en-US" cap="none" sz="800" b="1" i="0" u="none" baseline="0">
              <a:solidFill>
                <a:srgbClr val="000000"/>
              </a:solidFill>
              <a:latin typeface="Arial"/>
              <a:ea typeface="Arial"/>
              <a:cs typeface="Arial"/>
            </a:rPr>
            <a:t>
</a:t>
          </a:r>
        </a:p>
      </xdr:txBody>
    </xdr:sp>
    <xdr:clientData/>
  </xdr:twoCellAnchor>
  <xdr:twoCellAnchor>
    <xdr:from>
      <xdr:col>3</xdr:col>
      <xdr:colOff>704850</xdr:colOff>
      <xdr:row>0</xdr:row>
      <xdr:rowOff>38100</xdr:rowOff>
    </xdr:from>
    <xdr:to>
      <xdr:col>5</xdr:col>
      <xdr:colOff>457200</xdr:colOff>
      <xdr:row>1</xdr:row>
      <xdr:rowOff>57150</xdr:rowOff>
    </xdr:to>
    <xdr:sp>
      <xdr:nvSpPr>
        <xdr:cNvPr id="6" name="Texte 13"/>
        <xdr:cNvSpPr txBox="1">
          <a:spLocks noChangeArrowheads="1"/>
        </xdr:cNvSpPr>
      </xdr:nvSpPr>
      <xdr:spPr>
        <a:xfrm>
          <a:off x="8315325" y="38100"/>
          <a:ext cx="1276350" cy="209550"/>
        </a:xfrm>
        <a:prstGeom prst="rect">
          <a:avLst/>
        </a:prstGeom>
        <a:solidFill>
          <a:srgbClr val="800000"/>
        </a:solidFill>
        <a:ln w="1" cmpd="sng">
          <a:noFill/>
        </a:ln>
      </xdr:spPr>
      <xdr:txBody>
        <a:bodyPr vertOverflow="clip" wrap="square" lIns="27432" tIns="22860" rIns="27432" bIns="22860" anchor="ctr"/>
        <a:p>
          <a:pPr algn="ctr">
            <a:defRPr/>
          </a:pPr>
          <a:r>
            <a:rPr lang="en-US" cap="none" sz="800" b="0" i="0" u="none" baseline="0">
              <a:solidFill>
                <a:srgbClr val="FFFFFF"/>
              </a:solidFill>
            </a:rPr>
            <a:t>N Marc, LEAP Sablé</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0</xdr:colOff>
      <xdr:row>5</xdr:row>
      <xdr:rowOff>0</xdr:rowOff>
    </xdr:to>
    <xdr:sp>
      <xdr:nvSpPr>
        <xdr:cNvPr id="1" name="Texte 1"/>
        <xdr:cNvSpPr txBox="1">
          <a:spLocks noChangeArrowheads="1"/>
        </xdr:cNvSpPr>
      </xdr:nvSpPr>
      <xdr:spPr>
        <a:xfrm>
          <a:off x="38100" y="38100"/>
          <a:ext cx="21031200" cy="781050"/>
        </a:xfrm>
        <a:prstGeom prst="rect">
          <a:avLst/>
        </a:prstGeom>
        <a:solidFill>
          <a:srgbClr val="FFFFFF"/>
        </a:solidFill>
        <a:ln w="9525" cmpd="sng">
          <a:solidFill>
            <a:srgbClr val="000000"/>
          </a:solidFill>
          <a:headEnd type="none"/>
          <a:tailEnd type="none"/>
        </a:ln>
      </xdr:spPr>
      <xdr:txBody>
        <a:bodyPr vertOverflow="clip" wrap="square" lIns="82296" tIns="77724" rIns="82296" bIns="77724" anchor="ctr"/>
        <a:p>
          <a:pPr algn="ctr">
            <a:defRPr/>
          </a:pPr>
          <a:r>
            <a:rPr lang="en-US" cap="none" sz="4800" b="1" i="0" u="none" baseline="0">
              <a:solidFill>
                <a:srgbClr val="000000"/>
              </a:solidFill>
              <a:latin typeface="Times New Roman"/>
              <a:ea typeface="Times New Roman"/>
              <a:cs typeface="Times New Roman"/>
            </a:rPr>
            <a:t>BILAN  ENTREPRISE SOCIETAIRE
</a:t>
          </a:r>
          <a:r>
            <a:rPr lang="en-US" cap="none" sz="4800" b="1" i="0" u="none" baseline="0">
              <a:solidFill>
                <a:srgbClr val="000000"/>
              </a:solidFill>
              <a:latin typeface="Times New Roman"/>
              <a:ea typeface="Times New Roman"/>
              <a:cs typeface="Times New Roman"/>
            </a:rPr>
            <a:t>ENTREPRISE SOCIETAIRE</a:t>
          </a:r>
        </a:p>
      </xdr:txBody>
    </xdr:sp>
    <xdr:clientData/>
  </xdr:twoCellAnchor>
  <xdr:twoCellAnchor>
    <xdr:from>
      <xdr:col>0</xdr:col>
      <xdr:colOff>933450</xdr:colOff>
      <xdr:row>40</xdr:row>
      <xdr:rowOff>152400</xdr:rowOff>
    </xdr:from>
    <xdr:to>
      <xdr:col>12</xdr:col>
      <xdr:colOff>609600</xdr:colOff>
      <xdr:row>66</xdr:row>
      <xdr:rowOff>57150</xdr:rowOff>
    </xdr:to>
    <xdr:graphicFrame>
      <xdr:nvGraphicFramePr>
        <xdr:cNvPr id="2" name="Chart 7"/>
        <xdr:cNvGraphicFramePr/>
      </xdr:nvGraphicFramePr>
      <xdr:xfrm>
        <a:off x="933450" y="8467725"/>
        <a:ext cx="10220325" cy="4114800"/>
      </xdr:xfrm>
      <a:graphic>
        <a:graphicData uri="http://schemas.openxmlformats.org/drawingml/2006/chart">
          <c:chart xmlns:c="http://schemas.openxmlformats.org/drawingml/2006/chart" r:id="rId1"/>
        </a:graphicData>
      </a:graphic>
    </xdr:graphicFrame>
    <xdr:clientData/>
  </xdr:twoCellAnchor>
  <xdr:twoCellAnchor>
    <xdr:from>
      <xdr:col>0</xdr:col>
      <xdr:colOff>857250</xdr:colOff>
      <xdr:row>67</xdr:row>
      <xdr:rowOff>38100</xdr:rowOff>
    </xdr:from>
    <xdr:to>
      <xdr:col>12</xdr:col>
      <xdr:colOff>3028950</xdr:colOff>
      <xdr:row>96</xdr:row>
      <xdr:rowOff>38100</xdr:rowOff>
    </xdr:to>
    <xdr:graphicFrame>
      <xdr:nvGraphicFramePr>
        <xdr:cNvPr id="3" name="Chart 8"/>
        <xdr:cNvGraphicFramePr/>
      </xdr:nvGraphicFramePr>
      <xdr:xfrm>
        <a:off x="857250" y="12725400"/>
        <a:ext cx="12715875" cy="469582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1</xdr:row>
      <xdr:rowOff>95250</xdr:rowOff>
    </xdr:from>
    <xdr:to>
      <xdr:col>0</xdr:col>
      <xdr:colOff>1390650</xdr:colOff>
      <xdr:row>2</xdr:row>
      <xdr:rowOff>152400</xdr:rowOff>
    </xdr:to>
    <xdr:sp>
      <xdr:nvSpPr>
        <xdr:cNvPr id="4" name="Texte 9"/>
        <xdr:cNvSpPr txBox="1">
          <a:spLocks noChangeArrowheads="1"/>
        </xdr:cNvSpPr>
      </xdr:nvSpPr>
      <xdr:spPr>
        <a:xfrm>
          <a:off x="114300" y="257175"/>
          <a:ext cx="1276350" cy="219075"/>
        </a:xfrm>
        <a:prstGeom prst="rect">
          <a:avLst/>
        </a:prstGeom>
        <a:solidFill>
          <a:srgbClr val="800000"/>
        </a:solidFill>
        <a:ln w="1" cmpd="sng">
          <a:noFill/>
        </a:ln>
      </xdr:spPr>
      <xdr:txBody>
        <a:bodyPr vertOverflow="clip" wrap="square" lIns="27432" tIns="22860" rIns="27432" bIns="22860" anchor="ctr"/>
        <a:p>
          <a:pPr algn="ctr">
            <a:defRPr/>
          </a:pPr>
          <a:r>
            <a:rPr lang="en-US" cap="none" sz="800" b="0" i="0" u="none" baseline="0">
              <a:solidFill>
                <a:srgbClr val="FFFFFF"/>
              </a:solidFill>
            </a:rPr>
            <a:t>N Marc, LEAP Sablé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04"/>
  <sheetViews>
    <sheetView zoomScale="75" zoomScaleNormal="75" zoomScalePageLayoutView="0" workbookViewId="0" topLeftCell="A1">
      <selection activeCell="B5" sqref="B5"/>
    </sheetView>
  </sheetViews>
  <sheetFormatPr defaultColWidth="11.421875" defaultRowHeight="12.75"/>
  <cols>
    <col min="1" max="1" width="23.00390625" style="0" customWidth="1"/>
    <col min="2" max="2" width="10.140625" style="1" customWidth="1"/>
    <col min="3" max="3" width="8.140625" style="1" customWidth="1"/>
    <col min="4" max="4" width="10.140625" style="1" customWidth="1"/>
    <col min="5" max="5" width="8.140625" style="1" customWidth="1"/>
    <col min="6" max="6" width="10.140625" style="1" customWidth="1"/>
    <col min="7" max="7" width="8.140625" style="1" customWidth="1"/>
    <col min="8" max="8" width="10.140625" style="1" customWidth="1"/>
    <col min="9" max="9" width="8.140625" style="1" customWidth="1"/>
    <col min="10" max="10" width="10.140625" style="1" customWidth="1"/>
    <col min="11" max="11" width="8.140625" style="1" customWidth="1"/>
  </cols>
  <sheetData>
    <row r="1" ht="12.75">
      <c r="A1" t="s">
        <v>0</v>
      </c>
    </row>
    <row r="3" ht="13.5" thickBot="1"/>
    <row r="4" spans="1:11" ht="16.5" thickBot="1">
      <c r="A4" s="5" t="s">
        <v>1</v>
      </c>
      <c r="B4" s="16">
        <v>1</v>
      </c>
      <c r="C4" s="9" t="s">
        <v>2</v>
      </c>
      <c r="D4" s="16">
        <v>2</v>
      </c>
      <c r="E4" s="9" t="s">
        <v>2</v>
      </c>
      <c r="F4" s="16">
        <v>3</v>
      </c>
      <c r="G4" s="9" t="s">
        <v>2</v>
      </c>
      <c r="H4" s="16">
        <v>4</v>
      </c>
      <c r="I4" s="9" t="s">
        <v>2</v>
      </c>
      <c r="J4" s="16">
        <v>5</v>
      </c>
      <c r="K4" s="9" t="s">
        <v>2</v>
      </c>
    </row>
    <row r="5" spans="1:11" ht="12.75">
      <c r="A5" t="s">
        <v>3</v>
      </c>
      <c r="B5" s="100"/>
      <c r="C5" s="101"/>
      <c r="D5" s="100"/>
      <c r="E5" s="102"/>
      <c r="F5" s="100"/>
      <c r="G5" s="102"/>
      <c r="H5" s="100"/>
      <c r="I5" s="102"/>
      <c r="J5" s="100"/>
      <c r="K5" s="102"/>
    </row>
    <row r="6" spans="1:11" ht="12.75">
      <c r="A6" s="2" t="s">
        <v>4</v>
      </c>
      <c r="B6" s="6"/>
      <c r="C6" s="9" t="e">
        <f>B6/B5</f>
        <v>#DIV/0!</v>
      </c>
      <c r="D6" s="6"/>
      <c r="E6" s="9" t="e">
        <f>D6/D5</f>
        <v>#DIV/0!</v>
      </c>
      <c r="F6" s="6"/>
      <c r="G6" s="9" t="e">
        <f>F6/F5</f>
        <v>#DIV/0!</v>
      </c>
      <c r="H6" s="6"/>
      <c r="I6" s="9" t="e">
        <f>H6/H5</f>
        <v>#DIV/0!</v>
      </c>
      <c r="J6" s="6"/>
      <c r="K6" s="9" t="e">
        <f>J6/J5</f>
        <v>#DIV/0!</v>
      </c>
    </row>
    <row r="7" spans="1:11" ht="12.75">
      <c r="A7" s="2" t="s">
        <v>5</v>
      </c>
      <c r="B7" s="6"/>
      <c r="C7" s="9" t="e">
        <f>B7/B5</f>
        <v>#DIV/0!</v>
      </c>
      <c r="D7" s="6"/>
      <c r="E7" s="9" t="e">
        <f>D7/D5</f>
        <v>#DIV/0!</v>
      </c>
      <c r="F7" s="6"/>
      <c r="G7" s="9" t="e">
        <f>F7/F5</f>
        <v>#DIV/0!</v>
      </c>
      <c r="H7" s="6"/>
      <c r="I7" s="9" t="e">
        <f>H7/H5</f>
        <v>#DIV/0!</v>
      </c>
      <c r="J7" s="6"/>
      <c r="K7" s="9" t="e">
        <f>J7/J5</f>
        <v>#DIV/0!</v>
      </c>
    </row>
    <row r="8" spans="1:11" ht="12.75">
      <c r="A8" s="2"/>
      <c r="B8" s="6"/>
      <c r="C8" s="9" t="e">
        <f>B8/B5</f>
        <v>#DIV/0!</v>
      </c>
      <c r="D8" s="6"/>
      <c r="E8" s="9" t="e">
        <f>D8/D5</f>
        <v>#DIV/0!</v>
      </c>
      <c r="F8" s="6"/>
      <c r="G8" s="9" t="e">
        <f>F8/F5</f>
        <v>#DIV/0!</v>
      </c>
      <c r="H8" s="6"/>
      <c r="I8" s="9" t="e">
        <f>H8/H5</f>
        <v>#DIV/0!</v>
      </c>
      <c r="J8" s="6"/>
      <c r="K8" s="9" t="e">
        <f>J8/J5</f>
        <v>#DIV/0!</v>
      </c>
    </row>
    <row r="9" spans="1:11" ht="12.75">
      <c r="A9" s="2" t="s">
        <v>6</v>
      </c>
      <c r="B9" s="6"/>
      <c r="C9" s="9" t="e">
        <f>B9/B5</f>
        <v>#DIV/0!</v>
      </c>
      <c r="D9" s="6"/>
      <c r="E9" s="9" t="e">
        <f>D9/D5</f>
        <v>#DIV/0!</v>
      </c>
      <c r="F9" s="6"/>
      <c r="G9" s="9" t="e">
        <f>F9/F5</f>
        <v>#DIV/0!</v>
      </c>
      <c r="H9" s="6"/>
      <c r="I9" s="9" t="e">
        <f>H9/H5</f>
        <v>#DIV/0!</v>
      </c>
      <c r="J9" s="6"/>
      <c r="K9" s="9" t="e">
        <f>J9/J5</f>
        <v>#DIV/0!</v>
      </c>
    </row>
    <row r="10" spans="1:11" ht="12.75">
      <c r="A10" s="2" t="s">
        <v>7</v>
      </c>
      <c r="B10" s="6"/>
      <c r="C10" s="9" t="e">
        <f>B10/B5</f>
        <v>#DIV/0!</v>
      </c>
      <c r="D10" s="6"/>
      <c r="E10" s="9" t="e">
        <f>D10/D5</f>
        <v>#DIV/0!</v>
      </c>
      <c r="F10" s="6"/>
      <c r="G10" s="9" t="e">
        <f>F10/F5</f>
        <v>#DIV/0!</v>
      </c>
      <c r="H10" s="6"/>
      <c r="I10" s="9" t="e">
        <f>H10/H5</f>
        <v>#DIV/0!</v>
      </c>
      <c r="J10" s="6"/>
      <c r="K10" s="9" t="e">
        <f>J10/J5</f>
        <v>#DIV/0!</v>
      </c>
    </row>
    <row r="11" spans="1:11" ht="12.75">
      <c r="A11" s="2" t="s">
        <v>8</v>
      </c>
      <c r="B11" s="6"/>
      <c r="C11" s="9" t="e">
        <f>B11/B5</f>
        <v>#DIV/0!</v>
      </c>
      <c r="D11" s="6"/>
      <c r="E11" s="9" t="e">
        <f>D11/D5</f>
        <v>#DIV/0!</v>
      </c>
      <c r="F11" s="6"/>
      <c r="G11" s="9" t="e">
        <f>F11/F5</f>
        <v>#DIV/0!</v>
      </c>
      <c r="H11" s="6"/>
      <c r="I11" s="9" t="e">
        <f>H11/H5</f>
        <v>#DIV/0!</v>
      </c>
      <c r="J11" s="6"/>
      <c r="K11" s="9" t="e">
        <f>J11/J5</f>
        <v>#DIV/0!</v>
      </c>
    </row>
    <row r="12" spans="1:11" ht="12.75">
      <c r="A12" s="2"/>
      <c r="B12" s="6"/>
      <c r="C12" s="9" t="e">
        <f>B12/B5</f>
        <v>#DIV/0!</v>
      </c>
      <c r="D12" s="6"/>
      <c r="E12" s="9" t="e">
        <f>D12/D5</f>
        <v>#DIV/0!</v>
      </c>
      <c r="F12" s="6"/>
      <c r="G12" s="9" t="e">
        <f>F12/F5</f>
        <v>#DIV/0!</v>
      </c>
      <c r="H12" s="6"/>
      <c r="I12" s="9" t="e">
        <f>H12/H5</f>
        <v>#DIV/0!</v>
      </c>
      <c r="J12" s="6"/>
      <c r="K12" s="9" t="e">
        <f>J12/J5</f>
        <v>#DIV/0!</v>
      </c>
    </row>
    <row r="13" spans="1:11" ht="15">
      <c r="A13" s="3" t="s">
        <v>9</v>
      </c>
      <c r="B13" s="8">
        <f>SUM(B6:B12)</f>
        <v>0</v>
      </c>
      <c r="C13" s="9" t="e">
        <f>B13/B5</f>
        <v>#DIV/0!</v>
      </c>
      <c r="D13" s="8">
        <f>SUM(D6:D12)</f>
        <v>0</v>
      </c>
      <c r="E13" s="9" t="e">
        <f>D13/D5</f>
        <v>#DIV/0!</v>
      </c>
      <c r="F13" s="8">
        <f>SUM(F6:F12)</f>
        <v>0</v>
      </c>
      <c r="G13" s="9" t="e">
        <f>F13/F5</f>
        <v>#DIV/0!</v>
      </c>
      <c r="H13" s="8">
        <f>SUM(H6:H12)</f>
        <v>0</v>
      </c>
      <c r="I13" s="9" t="e">
        <f>H13/H5</f>
        <v>#DIV/0!</v>
      </c>
      <c r="J13" s="8">
        <f>SUM(J6:J12)</f>
        <v>0</v>
      </c>
      <c r="K13" s="9" t="e">
        <f>J13/J5</f>
        <v>#DIV/0!</v>
      </c>
    </row>
    <row r="14" spans="1:11" ht="12.75">
      <c r="A14" s="2" t="s">
        <v>10</v>
      </c>
      <c r="B14" s="6"/>
      <c r="C14" s="9" t="e">
        <f>B14/B5</f>
        <v>#DIV/0!</v>
      </c>
      <c r="D14" s="6"/>
      <c r="E14" s="9" t="e">
        <f>D14/D5</f>
        <v>#DIV/0!</v>
      </c>
      <c r="F14" s="6"/>
      <c r="G14" s="9" t="e">
        <f>F14/F5</f>
        <v>#DIV/0!</v>
      </c>
      <c r="H14" s="6"/>
      <c r="I14" s="9" t="e">
        <f>H14/H5</f>
        <v>#DIV/0!</v>
      </c>
      <c r="J14" s="6"/>
      <c r="K14" s="9" t="e">
        <f>J14/J5</f>
        <v>#DIV/0!</v>
      </c>
    </row>
    <row r="15" spans="1:11" ht="12.75">
      <c r="A15" s="2" t="s">
        <v>11</v>
      </c>
      <c r="B15" s="6"/>
      <c r="C15" s="9" t="e">
        <f>B15/B5</f>
        <v>#DIV/0!</v>
      </c>
      <c r="D15" s="6"/>
      <c r="E15" s="9" t="e">
        <f>D15/D5</f>
        <v>#DIV/0!</v>
      </c>
      <c r="F15" s="6"/>
      <c r="G15" s="9" t="e">
        <f>F15/F5</f>
        <v>#DIV/0!</v>
      </c>
      <c r="H15" s="6"/>
      <c r="I15" s="9" t="e">
        <f>H15/H5</f>
        <v>#DIV/0!</v>
      </c>
      <c r="J15" s="6"/>
      <c r="K15" s="9" t="e">
        <f>J15/J5</f>
        <v>#DIV/0!</v>
      </c>
    </row>
    <row r="16" spans="1:11" ht="12.75">
      <c r="A16" s="2" t="s">
        <v>12</v>
      </c>
      <c r="B16" s="6"/>
      <c r="C16" s="9" t="e">
        <f>B16/B5</f>
        <v>#DIV/0!</v>
      </c>
      <c r="D16" s="6"/>
      <c r="E16" s="9" t="e">
        <f>D16/D5</f>
        <v>#DIV/0!</v>
      </c>
      <c r="F16" s="6"/>
      <c r="G16" s="9" t="e">
        <f>F16/F5</f>
        <v>#DIV/0!</v>
      </c>
      <c r="H16" s="6"/>
      <c r="I16" s="9" t="e">
        <f>H16/H5</f>
        <v>#DIV/0!</v>
      </c>
      <c r="J16" s="6"/>
      <c r="K16" s="9" t="e">
        <f>J16/J5</f>
        <v>#DIV/0!</v>
      </c>
    </row>
    <row r="17" spans="1:11" ht="12.75">
      <c r="A17" s="2" t="s">
        <v>13</v>
      </c>
      <c r="B17" s="6"/>
      <c r="C17" s="9" t="e">
        <f>B17/B5</f>
        <v>#DIV/0!</v>
      </c>
      <c r="D17" s="6"/>
      <c r="E17" s="9" t="e">
        <f>D17/D5</f>
        <v>#DIV/0!</v>
      </c>
      <c r="F17" s="6"/>
      <c r="G17" s="9" t="e">
        <f>F17/F5</f>
        <v>#DIV/0!</v>
      </c>
      <c r="H17" s="6"/>
      <c r="I17" s="9" t="e">
        <f>H17/H5</f>
        <v>#DIV/0!</v>
      </c>
      <c r="J17" s="6"/>
      <c r="K17" s="9" t="e">
        <f>J17/J5</f>
        <v>#DIV/0!</v>
      </c>
    </row>
    <row r="18" spans="1:11" ht="12.75">
      <c r="A18" s="2" t="s">
        <v>14</v>
      </c>
      <c r="B18" s="6"/>
      <c r="C18" s="9" t="e">
        <f>B18/B5</f>
        <v>#DIV/0!</v>
      </c>
      <c r="D18" s="6"/>
      <c r="E18" s="9" t="e">
        <f>D18/D5</f>
        <v>#DIV/0!</v>
      </c>
      <c r="F18" s="6"/>
      <c r="G18" s="9" t="e">
        <f>F18/F5</f>
        <v>#DIV/0!</v>
      </c>
      <c r="H18" s="6"/>
      <c r="I18" s="9" t="e">
        <f>H18/H5</f>
        <v>#DIV/0!</v>
      </c>
      <c r="J18" s="6"/>
      <c r="K18" s="9" t="e">
        <f>J18/J5</f>
        <v>#DIV/0!</v>
      </c>
    </row>
    <row r="19" spans="1:11" ht="12.75">
      <c r="A19" s="2" t="s">
        <v>15</v>
      </c>
      <c r="B19" s="6"/>
      <c r="C19" s="9" t="e">
        <f>B19/B5</f>
        <v>#DIV/0!</v>
      </c>
      <c r="D19" s="6"/>
      <c r="E19" s="9" t="e">
        <f>D19/D5</f>
        <v>#DIV/0!</v>
      </c>
      <c r="F19" s="6"/>
      <c r="G19" s="9" t="e">
        <f>F19/F5</f>
        <v>#DIV/0!</v>
      </c>
      <c r="H19" s="6"/>
      <c r="I19" s="9" t="e">
        <f>H19/H5</f>
        <v>#DIV/0!</v>
      </c>
      <c r="J19" s="6"/>
      <c r="K19" s="9" t="e">
        <f>J19/J5</f>
        <v>#DIV/0!</v>
      </c>
    </row>
    <row r="20" spans="1:11" ht="12.75">
      <c r="A20" s="2" t="s">
        <v>16</v>
      </c>
      <c r="B20" s="6"/>
      <c r="C20" s="9" t="e">
        <f>B20/B5</f>
        <v>#DIV/0!</v>
      </c>
      <c r="D20" s="6"/>
      <c r="E20" s="9" t="e">
        <f>D20/D5</f>
        <v>#DIV/0!</v>
      </c>
      <c r="F20" s="6"/>
      <c r="G20" s="9" t="e">
        <f>F20/F5</f>
        <v>#DIV/0!</v>
      </c>
      <c r="H20" s="6"/>
      <c r="I20" s="9" t="e">
        <f>H20/H5</f>
        <v>#DIV/0!</v>
      </c>
      <c r="J20" s="6"/>
      <c r="K20" s="9" t="e">
        <f>J20/J5</f>
        <v>#DIV/0!</v>
      </c>
    </row>
    <row r="21" spans="1:11" ht="12.75">
      <c r="A21" s="2" t="s">
        <v>17</v>
      </c>
      <c r="B21" s="6"/>
      <c r="C21" s="9" t="e">
        <f>B21/B5</f>
        <v>#DIV/0!</v>
      </c>
      <c r="D21" s="6"/>
      <c r="E21" s="9" t="e">
        <f>D21/D5</f>
        <v>#DIV/0!</v>
      </c>
      <c r="F21" s="6"/>
      <c r="G21" s="9" t="e">
        <f>F21/F5</f>
        <v>#DIV/0!</v>
      </c>
      <c r="H21" s="6"/>
      <c r="I21" s="9" t="e">
        <f>H21/H5</f>
        <v>#DIV/0!</v>
      </c>
      <c r="J21" s="6"/>
      <c r="K21" s="9" t="e">
        <f>J21/J5</f>
        <v>#DIV/0!</v>
      </c>
    </row>
    <row r="22" spans="1:11" ht="12.75">
      <c r="A22" s="2" t="s">
        <v>18</v>
      </c>
      <c r="B22" s="6"/>
      <c r="C22" s="9" t="e">
        <f>B22/B5</f>
        <v>#DIV/0!</v>
      </c>
      <c r="D22" s="6"/>
      <c r="E22" s="9" t="e">
        <f>D22/D5</f>
        <v>#DIV/0!</v>
      </c>
      <c r="F22" s="6"/>
      <c r="G22" s="9" t="e">
        <f>F22/F5</f>
        <v>#DIV/0!</v>
      </c>
      <c r="H22" s="6"/>
      <c r="I22" s="9" t="e">
        <f>H22/H5</f>
        <v>#DIV/0!</v>
      </c>
      <c r="J22" s="6"/>
      <c r="K22" s="9" t="e">
        <f>J22/J5</f>
        <v>#DIV/0!</v>
      </c>
    </row>
    <row r="23" spans="1:11" ht="15.75" thickBot="1">
      <c r="A23" s="3" t="s">
        <v>19</v>
      </c>
      <c r="B23" s="8">
        <f>SUM(B14:B22)</f>
        <v>0</v>
      </c>
      <c r="C23" s="9" t="e">
        <f>B23/B5</f>
        <v>#DIV/0!</v>
      </c>
      <c r="D23" s="8">
        <f>SUM(D14:D22)</f>
        <v>0</v>
      </c>
      <c r="E23" s="9" t="e">
        <f>D23/D5</f>
        <v>#DIV/0!</v>
      </c>
      <c r="F23" s="8">
        <f>SUM(F14:F22)</f>
        <v>0</v>
      </c>
      <c r="G23" s="9" t="e">
        <f>F23/F5</f>
        <v>#DIV/0!</v>
      </c>
      <c r="H23" s="8">
        <f>SUM(H14:H22)</f>
        <v>0</v>
      </c>
      <c r="I23" s="9" t="e">
        <f>H23/H5</f>
        <v>#DIV/0!</v>
      </c>
      <c r="J23" s="8">
        <f>SUM(J14:J22)</f>
        <v>0</v>
      </c>
      <c r="K23" s="9" t="e">
        <f>J23/J5</f>
        <v>#DIV/0!</v>
      </c>
    </row>
    <row r="24" spans="1:11" ht="17.25" thickBot="1" thickTop="1">
      <c r="A24" s="4" t="s">
        <v>20</v>
      </c>
      <c r="B24" s="10">
        <f>B13-B23</f>
        <v>0</v>
      </c>
      <c r="C24" s="10" t="e">
        <f>B24/B5</f>
        <v>#DIV/0!</v>
      </c>
      <c r="D24" s="10">
        <f>D13-D23</f>
        <v>0</v>
      </c>
      <c r="E24" s="10" t="e">
        <f>D24/D5</f>
        <v>#DIV/0!</v>
      </c>
      <c r="F24" s="10">
        <f>F13-F23</f>
        <v>0</v>
      </c>
      <c r="G24" s="10" t="e">
        <f>F24/F5</f>
        <v>#DIV/0!</v>
      </c>
      <c r="H24" s="10">
        <f>H13-H23</f>
        <v>0</v>
      </c>
      <c r="I24" s="10" t="e">
        <f>H24/H5</f>
        <v>#DIV/0!</v>
      </c>
      <c r="J24" s="10">
        <f>J13-J23</f>
        <v>0</v>
      </c>
      <c r="K24" s="10" t="e">
        <f>J24/J5</f>
        <v>#DIV/0!</v>
      </c>
    </row>
    <row r="25" ht="13.5" thickTop="1"/>
    <row r="28" ht="13.5" thickBot="1"/>
    <row r="29" spans="1:11" ht="16.5" thickBot="1">
      <c r="A29" s="5" t="s">
        <v>1</v>
      </c>
      <c r="B29" s="16">
        <v>6</v>
      </c>
      <c r="C29" s="9" t="s">
        <v>2</v>
      </c>
      <c r="D29" s="16">
        <v>7</v>
      </c>
      <c r="E29" s="9" t="s">
        <v>2</v>
      </c>
      <c r="F29" s="16">
        <v>8</v>
      </c>
      <c r="G29" s="9" t="s">
        <v>2</v>
      </c>
      <c r="H29" s="16">
        <v>9</v>
      </c>
      <c r="I29" s="9" t="s">
        <v>2</v>
      </c>
      <c r="J29" s="16">
        <v>10</v>
      </c>
      <c r="K29" s="9" t="s">
        <v>2</v>
      </c>
    </row>
    <row r="30" spans="1:11" ht="12.75">
      <c r="A30" s="2" t="s">
        <v>3</v>
      </c>
      <c r="B30" s="100"/>
      <c r="C30" s="102"/>
      <c r="D30" s="100"/>
      <c r="E30" s="102"/>
      <c r="F30" s="100"/>
      <c r="G30" s="102"/>
      <c r="H30" s="100"/>
      <c r="I30" s="102"/>
      <c r="J30" s="100"/>
      <c r="K30" s="102"/>
    </row>
    <row r="31" spans="1:11" ht="12.75">
      <c r="A31" s="2" t="s">
        <v>4</v>
      </c>
      <c r="B31" s="6"/>
      <c r="C31" s="9" t="e">
        <f>B31/B30</f>
        <v>#DIV/0!</v>
      </c>
      <c r="D31" s="6"/>
      <c r="E31" s="9" t="e">
        <f>D31/D30</f>
        <v>#DIV/0!</v>
      </c>
      <c r="F31" s="6"/>
      <c r="G31" s="9" t="e">
        <f>F31/F30</f>
        <v>#DIV/0!</v>
      </c>
      <c r="H31" s="6"/>
      <c r="I31" s="9" t="e">
        <f>H31/H30</f>
        <v>#DIV/0!</v>
      </c>
      <c r="J31" s="6"/>
      <c r="K31" s="9" t="e">
        <f>J31/J30</f>
        <v>#DIV/0!</v>
      </c>
    </row>
    <row r="32" spans="1:11" ht="12.75">
      <c r="A32" s="2" t="s">
        <v>5</v>
      </c>
      <c r="B32" s="6"/>
      <c r="C32" s="9" t="e">
        <f>B32/B30</f>
        <v>#DIV/0!</v>
      </c>
      <c r="D32" s="6"/>
      <c r="E32" s="9" t="e">
        <f>D32/D30</f>
        <v>#DIV/0!</v>
      </c>
      <c r="F32" s="6"/>
      <c r="G32" s="9" t="e">
        <f>F32/F30</f>
        <v>#DIV/0!</v>
      </c>
      <c r="H32" s="6"/>
      <c r="I32" s="9" t="e">
        <f>H32/H30</f>
        <v>#DIV/0!</v>
      </c>
      <c r="J32" s="6"/>
      <c r="K32" s="9" t="e">
        <f>J32/J30</f>
        <v>#DIV/0!</v>
      </c>
    </row>
    <row r="33" spans="1:11" ht="12.75">
      <c r="A33" s="2"/>
      <c r="B33" s="6"/>
      <c r="C33" s="9" t="e">
        <f>B33/B30</f>
        <v>#DIV/0!</v>
      </c>
      <c r="D33" s="6"/>
      <c r="E33" s="9" t="e">
        <f>D33/D30</f>
        <v>#DIV/0!</v>
      </c>
      <c r="F33" s="6"/>
      <c r="G33" s="9" t="e">
        <f>F33/F30</f>
        <v>#DIV/0!</v>
      </c>
      <c r="H33" s="6"/>
      <c r="I33" s="9" t="e">
        <f>H33/H30</f>
        <v>#DIV/0!</v>
      </c>
      <c r="J33" s="6"/>
      <c r="K33" s="9" t="e">
        <f>J33/J30</f>
        <v>#DIV/0!</v>
      </c>
    </row>
    <row r="34" spans="1:11" ht="12.75">
      <c r="A34" s="2" t="s">
        <v>6</v>
      </c>
      <c r="B34" s="6"/>
      <c r="C34" s="9" t="e">
        <f>B34/B30</f>
        <v>#DIV/0!</v>
      </c>
      <c r="D34" s="6"/>
      <c r="E34" s="9" t="e">
        <f>D34/D30</f>
        <v>#DIV/0!</v>
      </c>
      <c r="F34" s="6"/>
      <c r="G34" s="9" t="e">
        <f>F34/F30</f>
        <v>#DIV/0!</v>
      </c>
      <c r="H34" s="6"/>
      <c r="I34" s="9" t="e">
        <f>H34/H30</f>
        <v>#DIV/0!</v>
      </c>
      <c r="J34" s="6"/>
      <c r="K34" s="9" t="e">
        <f>J34/J30</f>
        <v>#DIV/0!</v>
      </c>
    </row>
    <row r="35" spans="1:11" ht="12.75">
      <c r="A35" s="2" t="s">
        <v>7</v>
      </c>
      <c r="B35" s="6"/>
      <c r="C35" s="9" t="e">
        <f>B35/B30</f>
        <v>#DIV/0!</v>
      </c>
      <c r="D35" s="6"/>
      <c r="E35" s="9" t="e">
        <f>D35/D30</f>
        <v>#DIV/0!</v>
      </c>
      <c r="F35" s="6"/>
      <c r="G35" s="9" t="e">
        <f>F35/F30</f>
        <v>#DIV/0!</v>
      </c>
      <c r="H35" s="6"/>
      <c r="I35" s="9" t="e">
        <f>H35/H30</f>
        <v>#DIV/0!</v>
      </c>
      <c r="J35" s="6"/>
      <c r="K35" s="9" t="e">
        <f>J35/J30</f>
        <v>#DIV/0!</v>
      </c>
    </row>
    <row r="36" spans="1:11" ht="12.75">
      <c r="A36" s="2" t="s">
        <v>8</v>
      </c>
      <c r="B36" s="6"/>
      <c r="C36" s="9" t="e">
        <f>B36/B30</f>
        <v>#DIV/0!</v>
      </c>
      <c r="D36" s="6"/>
      <c r="E36" s="9" t="e">
        <f>D36/D30</f>
        <v>#DIV/0!</v>
      </c>
      <c r="F36" s="6"/>
      <c r="G36" s="9" t="e">
        <f>F36/F30</f>
        <v>#DIV/0!</v>
      </c>
      <c r="H36" s="6"/>
      <c r="I36" s="9" t="e">
        <f>H36/H30</f>
        <v>#DIV/0!</v>
      </c>
      <c r="J36" s="6"/>
      <c r="K36" s="9" t="e">
        <f>J36/J30</f>
        <v>#DIV/0!</v>
      </c>
    </row>
    <row r="37" spans="1:11" ht="12.75">
      <c r="A37" s="2"/>
      <c r="B37" s="6"/>
      <c r="C37" s="9" t="e">
        <f>B37/B30</f>
        <v>#DIV/0!</v>
      </c>
      <c r="D37" s="6"/>
      <c r="E37" s="9" t="e">
        <f>D37/D30</f>
        <v>#DIV/0!</v>
      </c>
      <c r="F37" s="6"/>
      <c r="G37" s="9" t="e">
        <f>F37/F30</f>
        <v>#DIV/0!</v>
      </c>
      <c r="H37" s="6"/>
      <c r="I37" s="9" t="e">
        <f>H37/H30</f>
        <v>#DIV/0!</v>
      </c>
      <c r="J37" s="6"/>
      <c r="K37" s="9" t="e">
        <f>J37/J30</f>
        <v>#DIV/0!</v>
      </c>
    </row>
    <row r="38" spans="1:11" ht="15">
      <c r="A38" s="3" t="s">
        <v>9</v>
      </c>
      <c r="B38" s="8">
        <f>SUM(B31:B37)</f>
        <v>0</v>
      </c>
      <c r="C38" s="9" t="e">
        <f>B38/B30</f>
        <v>#DIV/0!</v>
      </c>
      <c r="D38" s="8">
        <f>SUM(D31:D37)</f>
        <v>0</v>
      </c>
      <c r="E38" s="9" t="e">
        <f>D38/D30</f>
        <v>#DIV/0!</v>
      </c>
      <c r="F38" s="8">
        <f>SUM(F31:F37)</f>
        <v>0</v>
      </c>
      <c r="G38" s="9" t="e">
        <f>F38/F30</f>
        <v>#DIV/0!</v>
      </c>
      <c r="H38" s="8">
        <f>SUM(H31:H37)</f>
        <v>0</v>
      </c>
      <c r="I38" s="9" t="e">
        <f>H38/H30</f>
        <v>#DIV/0!</v>
      </c>
      <c r="J38" s="8">
        <f>SUM(J31:J37)</f>
        <v>0</v>
      </c>
      <c r="K38" s="9" t="e">
        <f>J38/J30</f>
        <v>#DIV/0!</v>
      </c>
    </row>
    <row r="39" spans="1:11" ht="12.75">
      <c r="A39" s="2" t="s">
        <v>10</v>
      </c>
      <c r="B39" s="6"/>
      <c r="C39" s="9" t="e">
        <f>B39/B30</f>
        <v>#DIV/0!</v>
      </c>
      <c r="D39" s="6"/>
      <c r="E39" s="9" t="e">
        <f>D39/D30</f>
        <v>#DIV/0!</v>
      </c>
      <c r="F39" s="6"/>
      <c r="G39" s="9" t="e">
        <f>F39/F30</f>
        <v>#DIV/0!</v>
      </c>
      <c r="H39" s="6"/>
      <c r="I39" s="9" t="e">
        <f>H39/H30</f>
        <v>#DIV/0!</v>
      </c>
      <c r="J39" s="6"/>
      <c r="K39" s="9" t="e">
        <f>J39/J30</f>
        <v>#DIV/0!</v>
      </c>
    </row>
    <row r="40" spans="1:11" ht="12.75">
      <c r="A40" s="2" t="s">
        <v>11</v>
      </c>
      <c r="B40" s="6"/>
      <c r="C40" s="9" t="e">
        <f>B40/B30</f>
        <v>#DIV/0!</v>
      </c>
      <c r="D40" s="6"/>
      <c r="E40" s="9" t="e">
        <f>D40/D30</f>
        <v>#DIV/0!</v>
      </c>
      <c r="F40" s="6"/>
      <c r="G40" s="9" t="e">
        <f>F40/F30</f>
        <v>#DIV/0!</v>
      </c>
      <c r="H40" s="6"/>
      <c r="I40" s="9" t="e">
        <f>H40/H30</f>
        <v>#DIV/0!</v>
      </c>
      <c r="J40" s="6"/>
      <c r="K40" s="9" t="e">
        <f>J40/J30</f>
        <v>#DIV/0!</v>
      </c>
    </row>
    <row r="41" spans="1:11" ht="12.75">
      <c r="A41" s="2" t="s">
        <v>12</v>
      </c>
      <c r="B41" s="6"/>
      <c r="C41" s="9" t="e">
        <f>B41/B30</f>
        <v>#DIV/0!</v>
      </c>
      <c r="D41" s="6"/>
      <c r="E41" s="9" t="e">
        <f>D41/D30</f>
        <v>#DIV/0!</v>
      </c>
      <c r="F41" s="6"/>
      <c r="G41" s="9" t="e">
        <f>F41/F30</f>
        <v>#DIV/0!</v>
      </c>
      <c r="H41" s="6"/>
      <c r="I41" s="9" t="e">
        <f>H41/H30</f>
        <v>#DIV/0!</v>
      </c>
      <c r="J41" s="6"/>
      <c r="K41" s="9" t="e">
        <f>J41/J30</f>
        <v>#DIV/0!</v>
      </c>
    </row>
    <row r="42" spans="1:11" ht="12.75">
      <c r="A42" s="2" t="s">
        <v>13</v>
      </c>
      <c r="B42" s="6"/>
      <c r="C42" s="9" t="e">
        <f>B42/B30</f>
        <v>#DIV/0!</v>
      </c>
      <c r="D42" s="6"/>
      <c r="E42" s="9" t="e">
        <f>D42/D30</f>
        <v>#DIV/0!</v>
      </c>
      <c r="F42" s="6"/>
      <c r="G42" s="9" t="e">
        <f>F42/F30</f>
        <v>#DIV/0!</v>
      </c>
      <c r="H42" s="6"/>
      <c r="I42" s="9" t="e">
        <f>H42/H30</f>
        <v>#DIV/0!</v>
      </c>
      <c r="J42" s="6"/>
      <c r="K42" s="9" t="e">
        <f>J42/J30</f>
        <v>#DIV/0!</v>
      </c>
    </row>
    <row r="43" spans="1:11" ht="12.75">
      <c r="A43" s="2" t="s">
        <v>14</v>
      </c>
      <c r="B43" s="6"/>
      <c r="C43" s="9" t="e">
        <f>B43/B30</f>
        <v>#DIV/0!</v>
      </c>
      <c r="D43" s="6"/>
      <c r="E43" s="9" t="e">
        <f>D43/D30</f>
        <v>#DIV/0!</v>
      </c>
      <c r="F43" s="6"/>
      <c r="G43" s="9" t="e">
        <f>F43/F30</f>
        <v>#DIV/0!</v>
      </c>
      <c r="H43" s="6"/>
      <c r="I43" s="9" t="e">
        <f>H43/H30</f>
        <v>#DIV/0!</v>
      </c>
      <c r="J43" s="6"/>
      <c r="K43" s="9" t="e">
        <f>J43/J30</f>
        <v>#DIV/0!</v>
      </c>
    </row>
    <row r="44" spans="1:11" ht="12.75">
      <c r="A44" s="2" t="s">
        <v>15</v>
      </c>
      <c r="B44" s="6"/>
      <c r="C44" s="9" t="e">
        <f>B44/B30</f>
        <v>#DIV/0!</v>
      </c>
      <c r="D44" s="6"/>
      <c r="E44" s="9" t="e">
        <f>D44/D30</f>
        <v>#DIV/0!</v>
      </c>
      <c r="F44" s="6"/>
      <c r="G44" s="9" t="e">
        <f>F44/F30</f>
        <v>#DIV/0!</v>
      </c>
      <c r="H44" s="6"/>
      <c r="I44" s="9" t="e">
        <f>H44/H30</f>
        <v>#DIV/0!</v>
      </c>
      <c r="J44" s="6"/>
      <c r="K44" s="9" t="e">
        <f>J44/J30</f>
        <v>#DIV/0!</v>
      </c>
    </row>
    <row r="45" spans="1:11" ht="12.75">
      <c r="A45" s="2" t="s">
        <v>16</v>
      </c>
      <c r="B45" s="6"/>
      <c r="C45" s="9" t="e">
        <f>B45/B30</f>
        <v>#DIV/0!</v>
      </c>
      <c r="D45" s="6"/>
      <c r="E45" s="9" t="e">
        <f>D45/D30</f>
        <v>#DIV/0!</v>
      </c>
      <c r="F45" s="6"/>
      <c r="G45" s="9" t="e">
        <f>F45/F30</f>
        <v>#DIV/0!</v>
      </c>
      <c r="H45" s="6"/>
      <c r="I45" s="9" t="e">
        <f>H45/H30</f>
        <v>#DIV/0!</v>
      </c>
      <c r="J45" s="6"/>
      <c r="K45" s="9" t="e">
        <f>J45/J30</f>
        <v>#DIV/0!</v>
      </c>
    </row>
    <row r="46" spans="1:11" ht="12.75">
      <c r="A46" s="2" t="s">
        <v>17</v>
      </c>
      <c r="B46" s="6"/>
      <c r="C46" s="9" t="e">
        <f>B46/B30</f>
        <v>#DIV/0!</v>
      </c>
      <c r="D46" s="6"/>
      <c r="E46" s="9" t="e">
        <f>D46/D30</f>
        <v>#DIV/0!</v>
      </c>
      <c r="F46" s="6"/>
      <c r="G46" s="9" t="e">
        <f>F46/F30</f>
        <v>#DIV/0!</v>
      </c>
      <c r="H46" s="6"/>
      <c r="I46" s="9" t="e">
        <f>H46/H30</f>
        <v>#DIV/0!</v>
      </c>
      <c r="J46" s="6"/>
      <c r="K46" s="9" t="e">
        <f>J46/J30</f>
        <v>#DIV/0!</v>
      </c>
    </row>
    <row r="47" spans="1:11" ht="12.75">
      <c r="A47" s="2" t="s">
        <v>18</v>
      </c>
      <c r="B47" s="6"/>
      <c r="C47" s="9" t="e">
        <f>B47/B30</f>
        <v>#DIV/0!</v>
      </c>
      <c r="D47" s="6"/>
      <c r="E47" s="9" t="e">
        <f>D47/D30</f>
        <v>#DIV/0!</v>
      </c>
      <c r="F47" s="6"/>
      <c r="G47" s="9" t="e">
        <f>F47/F30</f>
        <v>#DIV/0!</v>
      </c>
      <c r="H47" s="6"/>
      <c r="I47" s="9" t="e">
        <f>H47/H30</f>
        <v>#DIV/0!</v>
      </c>
      <c r="J47" s="6"/>
      <c r="K47" s="9" t="e">
        <f>J47/J30</f>
        <v>#DIV/0!</v>
      </c>
    </row>
    <row r="48" spans="1:11" ht="15.75" thickBot="1">
      <c r="A48" s="3" t="s">
        <v>19</v>
      </c>
      <c r="B48" s="8">
        <f>SUM(B39:B47)</f>
        <v>0</v>
      </c>
      <c r="C48" s="9" t="e">
        <f>B48/B30</f>
        <v>#DIV/0!</v>
      </c>
      <c r="D48" s="8">
        <f>SUM(D39:D47)</f>
        <v>0</v>
      </c>
      <c r="E48" s="9" t="e">
        <f>D48/D30</f>
        <v>#DIV/0!</v>
      </c>
      <c r="F48" s="8">
        <f>SUM(F39:F47)</f>
        <v>0</v>
      </c>
      <c r="G48" s="9" t="e">
        <f>F48/F30</f>
        <v>#DIV/0!</v>
      </c>
      <c r="H48" s="8">
        <f>SUM(H39:H47)</f>
        <v>0</v>
      </c>
      <c r="I48" s="9" t="e">
        <f>H48/H30</f>
        <v>#DIV/0!</v>
      </c>
      <c r="J48" s="8">
        <f>SUM(J39:J47)</f>
        <v>0</v>
      </c>
      <c r="K48" s="9" t="e">
        <f>J48/J30</f>
        <v>#DIV/0!</v>
      </c>
    </row>
    <row r="49" spans="1:11" ht="17.25" thickBot="1" thickTop="1">
      <c r="A49" s="4" t="s">
        <v>20</v>
      </c>
      <c r="B49" s="10"/>
      <c r="C49" s="10" t="e">
        <f>B49/B30</f>
        <v>#DIV/0!</v>
      </c>
      <c r="D49" s="10"/>
      <c r="E49" s="10" t="e">
        <f>D49/D30</f>
        <v>#DIV/0!</v>
      </c>
      <c r="F49" s="10">
        <f>F38-F48</f>
        <v>0</v>
      </c>
      <c r="G49" s="10" t="e">
        <f>F49/F30</f>
        <v>#DIV/0!</v>
      </c>
      <c r="H49" s="10">
        <f>H38-H48</f>
        <v>0</v>
      </c>
      <c r="I49" s="10" t="e">
        <f>H49/H30</f>
        <v>#DIV/0!</v>
      </c>
      <c r="J49" s="10">
        <f>J38-J48</f>
        <v>0</v>
      </c>
      <c r="K49" s="10" t="e">
        <f>J49/J30</f>
        <v>#DIV/0!</v>
      </c>
    </row>
    <row r="50" spans="3:11" ht="14.25" thickBot="1" thickTop="1">
      <c r="C50" s="103"/>
      <c r="E50" s="103"/>
      <c r="G50" s="103"/>
      <c r="I50" s="103"/>
      <c r="K50" s="103"/>
    </row>
    <row r="51" spans="1:11" ht="13.5" thickBot="1">
      <c r="A51" s="11" t="s">
        <v>21</v>
      </c>
      <c r="B51" s="12">
        <f>B24+D24+F24+H24+J24+B49+D49+F49+H49+J49</f>
        <v>0</v>
      </c>
      <c r="C51" s="103"/>
      <c r="D51" s="7"/>
      <c r="E51" s="14"/>
      <c r="F51" s="7"/>
      <c r="G51" s="14"/>
      <c r="H51" s="7"/>
      <c r="I51" s="14"/>
      <c r="J51" s="7"/>
      <c r="K51" s="103"/>
    </row>
    <row r="52" spans="3:11" ht="12.75">
      <c r="C52" s="103"/>
      <c r="E52" s="103"/>
      <c r="G52" s="103"/>
      <c r="I52" s="103"/>
      <c r="K52" s="103"/>
    </row>
    <row r="53" spans="3:11" ht="12.75">
      <c r="C53" s="103"/>
      <c r="E53" s="103"/>
      <c r="G53" s="103"/>
      <c r="I53" s="103"/>
      <c r="K53" s="103"/>
    </row>
    <row r="54" spans="3:11" ht="12.75">
      <c r="C54" s="103"/>
      <c r="E54" s="103"/>
      <c r="G54" s="103"/>
      <c r="I54" s="103"/>
      <c r="K54" s="103"/>
    </row>
    <row r="55" spans="3:11" ht="12.75">
      <c r="C55" s="103"/>
      <c r="E55" s="103"/>
      <c r="G55" s="103"/>
      <c r="I55" s="103"/>
      <c r="K55" s="103"/>
    </row>
    <row r="56" spans="3:11" ht="13.5" thickBot="1">
      <c r="C56" s="103"/>
      <c r="E56" s="103"/>
      <c r="G56" s="103"/>
      <c r="I56" s="103"/>
      <c r="K56" s="103"/>
    </row>
    <row r="57" spans="1:11" ht="16.5" thickBot="1">
      <c r="A57" s="5" t="s">
        <v>1</v>
      </c>
      <c r="B57" s="16">
        <v>1</v>
      </c>
      <c r="C57" s="9" t="s">
        <v>2</v>
      </c>
      <c r="D57" s="16">
        <v>2</v>
      </c>
      <c r="E57" s="9" t="s">
        <v>2</v>
      </c>
      <c r="F57" s="16">
        <v>3</v>
      </c>
      <c r="G57" s="9" t="s">
        <v>2</v>
      </c>
      <c r="H57" s="16">
        <v>4</v>
      </c>
      <c r="I57" s="9" t="s">
        <v>2</v>
      </c>
      <c r="J57" s="16">
        <v>5</v>
      </c>
      <c r="K57" s="9" t="s">
        <v>2</v>
      </c>
    </row>
    <row r="58" spans="1:11" ht="12.75">
      <c r="A58" s="2" t="s">
        <v>3</v>
      </c>
      <c r="B58" s="100"/>
      <c r="C58" s="102"/>
      <c r="D58" s="100"/>
      <c r="E58" s="102"/>
      <c r="F58" s="100"/>
      <c r="G58" s="102"/>
      <c r="H58" s="100"/>
      <c r="I58" s="102"/>
      <c r="J58" s="100"/>
      <c r="K58" s="9"/>
    </row>
    <row r="59" spans="1:11" ht="12.75">
      <c r="A59" s="2" t="s">
        <v>4</v>
      </c>
      <c r="B59" s="6"/>
      <c r="C59" s="9" t="e">
        <f>B59/B58</f>
        <v>#DIV/0!</v>
      </c>
      <c r="D59" s="6"/>
      <c r="E59" s="9" t="e">
        <f>D59/D58</f>
        <v>#DIV/0!</v>
      </c>
      <c r="F59" s="6"/>
      <c r="G59" s="9" t="e">
        <f>F59/F58</f>
        <v>#DIV/0!</v>
      </c>
      <c r="H59" s="6"/>
      <c r="I59" s="9" t="e">
        <f>H59/H58</f>
        <v>#DIV/0!</v>
      </c>
      <c r="J59" s="6"/>
      <c r="K59" s="9" t="e">
        <f>J59/J58</f>
        <v>#DIV/0!</v>
      </c>
    </row>
    <row r="60" spans="1:11" ht="12.75">
      <c r="A60" s="2" t="s">
        <v>5</v>
      </c>
      <c r="B60" s="6"/>
      <c r="C60" s="9" t="e">
        <f>B60/B58</f>
        <v>#DIV/0!</v>
      </c>
      <c r="D60" s="6"/>
      <c r="E60" s="9" t="e">
        <f>D60/D58</f>
        <v>#DIV/0!</v>
      </c>
      <c r="F60" s="6"/>
      <c r="G60" s="9" t="e">
        <f>F60/F58</f>
        <v>#DIV/0!</v>
      </c>
      <c r="H60" s="6"/>
      <c r="I60" s="9" t="e">
        <f>H60/H58</f>
        <v>#DIV/0!</v>
      </c>
      <c r="J60" s="6"/>
      <c r="K60" s="9" t="e">
        <f>J60/J58</f>
        <v>#DIV/0!</v>
      </c>
    </row>
    <row r="61" spans="1:11" ht="12.75">
      <c r="A61" s="2" t="s">
        <v>22</v>
      </c>
      <c r="B61" s="6"/>
      <c r="C61" s="9" t="e">
        <f>B61/B58</f>
        <v>#DIV/0!</v>
      </c>
      <c r="D61" s="6"/>
      <c r="E61" s="9" t="e">
        <f>D61/D58</f>
        <v>#DIV/0!</v>
      </c>
      <c r="F61" s="6"/>
      <c r="G61" s="9" t="e">
        <f>F61/F58</f>
        <v>#DIV/0!</v>
      </c>
      <c r="H61" s="6"/>
      <c r="I61" s="9" t="e">
        <f>H61/H58</f>
        <v>#DIV/0!</v>
      </c>
      <c r="J61" s="6"/>
      <c r="K61" s="9" t="e">
        <f>J61/J58</f>
        <v>#DIV/0!</v>
      </c>
    </row>
    <row r="62" spans="1:11" ht="12.75">
      <c r="A62" s="2" t="s">
        <v>6</v>
      </c>
      <c r="B62" s="6"/>
      <c r="C62" s="9" t="e">
        <f>B62/B58</f>
        <v>#DIV/0!</v>
      </c>
      <c r="D62" s="6"/>
      <c r="E62" s="9" t="e">
        <f>D62/D58</f>
        <v>#DIV/0!</v>
      </c>
      <c r="F62" s="6"/>
      <c r="G62" s="9" t="e">
        <f>F62/F58</f>
        <v>#DIV/0!</v>
      </c>
      <c r="H62" s="6"/>
      <c r="I62" s="9" t="e">
        <f>H62/H58</f>
        <v>#DIV/0!</v>
      </c>
      <c r="J62" s="6"/>
      <c r="K62" s="9" t="e">
        <f>J62/J58</f>
        <v>#DIV/0!</v>
      </c>
    </row>
    <row r="63" spans="1:11" ht="12.75">
      <c r="A63" s="2" t="s">
        <v>7</v>
      </c>
      <c r="B63" s="6"/>
      <c r="C63" s="9" t="e">
        <f>B63/B58</f>
        <v>#DIV/0!</v>
      </c>
      <c r="D63" s="6"/>
      <c r="E63" s="9" t="e">
        <f>D63/D58</f>
        <v>#DIV/0!</v>
      </c>
      <c r="F63" s="6"/>
      <c r="G63" s="9" t="e">
        <f>F63/F58</f>
        <v>#DIV/0!</v>
      </c>
      <c r="H63" s="6"/>
      <c r="I63" s="9" t="e">
        <f>H63/H58</f>
        <v>#DIV/0!</v>
      </c>
      <c r="J63" s="6"/>
      <c r="K63" s="9" t="e">
        <f>J63/J58</f>
        <v>#DIV/0!</v>
      </c>
    </row>
    <row r="64" spans="1:11" ht="12.75">
      <c r="A64" s="2" t="s">
        <v>8</v>
      </c>
      <c r="B64" s="6"/>
      <c r="C64" s="9" t="e">
        <f>B64/B58</f>
        <v>#DIV/0!</v>
      </c>
      <c r="D64" s="6"/>
      <c r="E64" s="9" t="e">
        <f>D64/D58</f>
        <v>#DIV/0!</v>
      </c>
      <c r="F64" s="6"/>
      <c r="G64" s="9" t="e">
        <f>F64/F58</f>
        <v>#DIV/0!</v>
      </c>
      <c r="H64" s="6"/>
      <c r="I64" s="9" t="e">
        <f>H64/H58</f>
        <v>#DIV/0!</v>
      </c>
      <c r="J64" s="6"/>
      <c r="K64" s="9" t="e">
        <f>J64/J58</f>
        <v>#DIV/0!</v>
      </c>
    </row>
    <row r="65" spans="1:11" ht="12.75">
      <c r="A65" s="2" t="s">
        <v>23</v>
      </c>
      <c r="B65" s="6"/>
      <c r="C65" s="9" t="e">
        <f>B65/B58</f>
        <v>#DIV/0!</v>
      </c>
      <c r="D65" s="6"/>
      <c r="E65" s="9" t="e">
        <f>D65/D58</f>
        <v>#DIV/0!</v>
      </c>
      <c r="F65" s="6"/>
      <c r="G65" s="9" t="e">
        <f>F65/F58</f>
        <v>#DIV/0!</v>
      </c>
      <c r="H65" s="6"/>
      <c r="I65" s="9" t="e">
        <f>H65/H58</f>
        <v>#DIV/0!</v>
      </c>
      <c r="J65" s="6"/>
      <c r="K65" s="9" t="e">
        <f>J65/J58</f>
        <v>#DIV/0!</v>
      </c>
    </row>
    <row r="66" spans="1:11" ht="15">
      <c r="A66" s="3" t="s">
        <v>9</v>
      </c>
      <c r="B66" s="8">
        <f>SUM(B59:B65)</f>
        <v>0</v>
      </c>
      <c r="C66" s="9" t="e">
        <f>B66/B58</f>
        <v>#DIV/0!</v>
      </c>
      <c r="D66" s="8">
        <f>SUM(D59:D65)</f>
        <v>0</v>
      </c>
      <c r="E66" s="9" t="e">
        <f>D66/D58</f>
        <v>#DIV/0!</v>
      </c>
      <c r="F66" s="8">
        <f>SUM(F59:F65)</f>
        <v>0</v>
      </c>
      <c r="G66" s="9" t="e">
        <f>F66/F58</f>
        <v>#DIV/0!</v>
      </c>
      <c r="H66" s="8">
        <f>SUM(H59:H65)</f>
        <v>0</v>
      </c>
      <c r="I66" s="9" t="e">
        <f>H66/H58</f>
        <v>#DIV/0!</v>
      </c>
      <c r="J66" s="8">
        <f>SUM(J59:J65)</f>
        <v>0</v>
      </c>
      <c r="K66" s="9" t="e">
        <f>J66/J58</f>
        <v>#DIV/0!</v>
      </c>
    </row>
    <row r="67" spans="1:11" ht="12.75">
      <c r="A67" s="2" t="s">
        <v>10</v>
      </c>
      <c r="B67" s="6"/>
      <c r="C67" s="9" t="e">
        <f>B67/B58</f>
        <v>#DIV/0!</v>
      </c>
      <c r="D67" s="6"/>
      <c r="E67" s="9" t="e">
        <f>D67/D58</f>
        <v>#DIV/0!</v>
      </c>
      <c r="F67" s="6"/>
      <c r="G67" s="9" t="e">
        <f>F67/F58</f>
        <v>#DIV/0!</v>
      </c>
      <c r="H67" s="6"/>
      <c r="I67" s="9" t="e">
        <f>H67/H58</f>
        <v>#DIV/0!</v>
      </c>
      <c r="J67" s="6"/>
      <c r="K67" s="9" t="e">
        <f>J67/J58</f>
        <v>#DIV/0!</v>
      </c>
    </row>
    <row r="68" spans="1:11" ht="12.75">
      <c r="A68" s="2" t="s">
        <v>11</v>
      </c>
      <c r="B68" s="6"/>
      <c r="C68" s="9" t="e">
        <f>B68/B58</f>
        <v>#DIV/0!</v>
      </c>
      <c r="D68" s="6"/>
      <c r="E68" s="9" t="e">
        <f>D68/D58</f>
        <v>#DIV/0!</v>
      </c>
      <c r="F68" s="6"/>
      <c r="G68" s="9" t="e">
        <f>F68/F58</f>
        <v>#DIV/0!</v>
      </c>
      <c r="H68" s="6"/>
      <c r="I68" s="9" t="e">
        <f>H68/H58</f>
        <v>#DIV/0!</v>
      </c>
      <c r="J68" s="6"/>
      <c r="K68" s="9" t="e">
        <f>J68/J58</f>
        <v>#DIV/0!</v>
      </c>
    </row>
    <row r="69" spans="1:11" ht="12.75">
      <c r="A69" s="2" t="s">
        <v>12</v>
      </c>
      <c r="B69" s="6"/>
      <c r="C69" s="9" t="e">
        <f>B69/B58</f>
        <v>#DIV/0!</v>
      </c>
      <c r="D69" s="6"/>
      <c r="E69" s="9" t="e">
        <f>D69/D58</f>
        <v>#DIV/0!</v>
      </c>
      <c r="F69" s="6"/>
      <c r="G69" s="9" t="e">
        <f>F69/F58</f>
        <v>#DIV/0!</v>
      </c>
      <c r="H69" s="6"/>
      <c r="I69" s="9" t="e">
        <f>H69/H58</f>
        <v>#DIV/0!</v>
      </c>
      <c r="J69" s="6"/>
      <c r="K69" s="9" t="e">
        <f>J69/J58</f>
        <v>#DIV/0!</v>
      </c>
    </row>
    <row r="70" spans="1:11" ht="12.75">
      <c r="A70" s="2" t="s">
        <v>13</v>
      </c>
      <c r="B70" s="6"/>
      <c r="C70" s="9" t="e">
        <f>B70/B58</f>
        <v>#DIV/0!</v>
      </c>
      <c r="D70" s="6"/>
      <c r="E70" s="9" t="e">
        <f>D70/D58</f>
        <v>#DIV/0!</v>
      </c>
      <c r="F70" s="6"/>
      <c r="G70" s="9" t="e">
        <f>F70/F58</f>
        <v>#DIV/0!</v>
      </c>
      <c r="H70" s="6"/>
      <c r="I70" s="9" t="e">
        <f>H70/H58</f>
        <v>#DIV/0!</v>
      </c>
      <c r="J70" s="6"/>
      <c r="K70" s="9" t="e">
        <f>J70/J58</f>
        <v>#DIV/0!</v>
      </c>
    </row>
    <row r="71" spans="1:11" ht="12.75">
      <c r="A71" s="2" t="s">
        <v>14</v>
      </c>
      <c r="B71" s="6"/>
      <c r="C71" s="9" t="e">
        <f>B71/B58</f>
        <v>#DIV/0!</v>
      </c>
      <c r="D71" s="6"/>
      <c r="E71" s="9" t="e">
        <f>D71/D58</f>
        <v>#DIV/0!</v>
      </c>
      <c r="F71" s="6"/>
      <c r="G71" s="9" t="e">
        <f>F71/F58</f>
        <v>#DIV/0!</v>
      </c>
      <c r="H71" s="6"/>
      <c r="I71" s="9" t="e">
        <f>H71/H58</f>
        <v>#DIV/0!</v>
      </c>
      <c r="J71" s="6"/>
      <c r="K71" s="9" t="e">
        <f>J71/J58</f>
        <v>#DIV/0!</v>
      </c>
    </row>
    <row r="72" spans="1:11" ht="12.75">
      <c r="A72" s="2" t="s">
        <v>15</v>
      </c>
      <c r="B72" s="6"/>
      <c r="C72" s="9" t="e">
        <f>B72/B58</f>
        <v>#DIV/0!</v>
      </c>
      <c r="D72" s="6"/>
      <c r="E72" s="9" t="e">
        <f>D72/D58</f>
        <v>#DIV/0!</v>
      </c>
      <c r="F72" s="6"/>
      <c r="G72" s="9" t="e">
        <f>F72/F58</f>
        <v>#DIV/0!</v>
      </c>
      <c r="H72" s="6"/>
      <c r="I72" s="9" t="e">
        <f>H72/H58</f>
        <v>#DIV/0!</v>
      </c>
      <c r="J72" s="6"/>
      <c r="K72" s="9" t="e">
        <f>J72/J58</f>
        <v>#DIV/0!</v>
      </c>
    </row>
    <row r="73" spans="1:11" ht="12.75">
      <c r="A73" s="2" t="s">
        <v>16</v>
      </c>
      <c r="B73" s="6"/>
      <c r="C73" s="9" t="e">
        <f>B73/B58</f>
        <v>#DIV/0!</v>
      </c>
      <c r="D73" s="6"/>
      <c r="E73" s="9" t="e">
        <f>D73/D58</f>
        <v>#DIV/0!</v>
      </c>
      <c r="F73" s="6"/>
      <c r="G73" s="9" t="e">
        <f>F73/F58</f>
        <v>#DIV/0!</v>
      </c>
      <c r="H73" s="6"/>
      <c r="I73" s="9" t="e">
        <f>H73/H58</f>
        <v>#DIV/0!</v>
      </c>
      <c r="J73" s="6"/>
      <c r="K73" s="9" t="e">
        <f>J73/J58</f>
        <v>#DIV/0!</v>
      </c>
    </row>
    <row r="74" spans="1:11" ht="12.75">
      <c r="A74" s="2" t="s">
        <v>17</v>
      </c>
      <c r="B74" s="6"/>
      <c r="C74" s="9" t="e">
        <f>B74/B58</f>
        <v>#DIV/0!</v>
      </c>
      <c r="D74" s="6"/>
      <c r="E74" s="9" t="e">
        <f>D74/D58</f>
        <v>#DIV/0!</v>
      </c>
      <c r="F74" s="6"/>
      <c r="G74" s="9" t="e">
        <f>F74/F58</f>
        <v>#DIV/0!</v>
      </c>
      <c r="H74" s="6"/>
      <c r="I74" s="9" t="e">
        <f>H74/H58</f>
        <v>#DIV/0!</v>
      </c>
      <c r="J74" s="6"/>
      <c r="K74" s="9" t="e">
        <f>J74/J58</f>
        <v>#DIV/0!</v>
      </c>
    </row>
    <row r="75" spans="1:11" ht="12.75">
      <c r="A75" s="2" t="s">
        <v>18</v>
      </c>
      <c r="B75" s="6"/>
      <c r="C75" s="9" t="e">
        <f>B75/B58</f>
        <v>#DIV/0!</v>
      </c>
      <c r="D75" s="6"/>
      <c r="E75" s="9" t="e">
        <f>D75/D58</f>
        <v>#DIV/0!</v>
      </c>
      <c r="F75" s="6"/>
      <c r="G75" s="9" t="e">
        <f>F75/F58</f>
        <v>#DIV/0!</v>
      </c>
      <c r="H75" s="6"/>
      <c r="I75" s="9" t="e">
        <f>H75/H58</f>
        <v>#DIV/0!</v>
      </c>
      <c r="J75" s="6"/>
      <c r="K75" s="9" t="e">
        <f>J75/J58</f>
        <v>#DIV/0!</v>
      </c>
    </row>
    <row r="76" spans="1:11" ht="15.75" thickBot="1">
      <c r="A76" s="3" t="s">
        <v>19</v>
      </c>
      <c r="B76" s="8">
        <f>SUM(B67:B75)</f>
        <v>0</v>
      </c>
      <c r="C76" s="9" t="e">
        <f>B76/B58</f>
        <v>#DIV/0!</v>
      </c>
      <c r="D76" s="8">
        <f>SUM(D67:D75)</f>
        <v>0</v>
      </c>
      <c r="E76" s="9" t="e">
        <f>D76/D58</f>
        <v>#DIV/0!</v>
      </c>
      <c r="F76" s="8">
        <f>SUM(F67:F75)</f>
        <v>0</v>
      </c>
      <c r="G76" s="9" t="e">
        <f>F76/F58</f>
        <v>#DIV/0!</v>
      </c>
      <c r="H76" s="8">
        <f>SUM(H67:H75)</f>
        <v>0</v>
      </c>
      <c r="I76" s="9" t="e">
        <f>H76/H58</f>
        <v>#DIV/0!</v>
      </c>
      <c r="J76" s="8">
        <f>SUM(J67:J75)</f>
        <v>0</v>
      </c>
      <c r="K76" s="9" t="e">
        <f>J76/J58</f>
        <v>#DIV/0!</v>
      </c>
    </row>
    <row r="77" spans="1:11" ht="17.25" thickBot="1" thickTop="1">
      <c r="A77" s="4" t="s">
        <v>20</v>
      </c>
      <c r="B77" s="10">
        <f>B66-B76</f>
        <v>0</v>
      </c>
      <c r="C77" s="10" t="e">
        <f>B77/B58</f>
        <v>#DIV/0!</v>
      </c>
      <c r="D77" s="10">
        <f>D66-D76</f>
        <v>0</v>
      </c>
      <c r="E77" s="10" t="e">
        <f>D77/D58</f>
        <v>#DIV/0!</v>
      </c>
      <c r="F77" s="10">
        <f>F66-F76</f>
        <v>0</v>
      </c>
      <c r="G77" s="10" t="e">
        <f>F77/F58</f>
        <v>#DIV/0!</v>
      </c>
      <c r="H77" s="10">
        <f>H66-H76</f>
        <v>0</v>
      </c>
      <c r="I77" s="10" t="e">
        <f>H77/H58</f>
        <v>#DIV/0!</v>
      </c>
      <c r="J77" s="10">
        <f>J66-J76</f>
        <v>0</v>
      </c>
      <c r="K77" s="10" t="e">
        <f>J77/J58</f>
        <v>#DIV/0!</v>
      </c>
    </row>
    <row r="78" spans="3:11" ht="13.5" thickTop="1">
      <c r="C78" s="103"/>
      <c r="E78" s="103"/>
      <c r="G78" s="103"/>
      <c r="I78" s="103"/>
      <c r="K78" s="103"/>
    </row>
    <row r="79" spans="3:11" ht="12.75">
      <c r="C79" s="103"/>
      <c r="E79" s="103"/>
      <c r="G79" s="103"/>
      <c r="I79" s="103"/>
      <c r="K79" s="103"/>
    </row>
    <row r="80" spans="3:11" ht="12.75">
      <c r="C80" s="103"/>
      <c r="E80" s="103"/>
      <c r="G80" s="103"/>
      <c r="I80" s="103"/>
      <c r="K80" s="103"/>
    </row>
    <row r="81" spans="3:11" ht="13.5" thickBot="1">
      <c r="C81" s="103"/>
      <c r="E81" s="103"/>
      <c r="G81" s="103"/>
      <c r="I81" s="103"/>
      <c r="K81" s="103"/>
    </row>
    <row r="82" spans="1:11" ht="16.5" thickBot="1">
      <c r="A82" s="5" t="s">
        <v>1</v>
      </c>
      <c r="B82" s="16">
        <v>6</v>
      </c>
      <c r="C82" s="9" t="s">
        <v>2</v>
      </c>
      <c r="D82" s="16">
        <v>7</v>
      </c>
      <c r="E82" s="9" t="s">
        <v>2</v>
      </c>
      <c r="F82" s="16">
        <v>8</v>
      </c>
      <c r="G82" s="9" t="s">
        <v>2</v>
      </c>
      <c r="H82" s="16">
        <v>9</v>
      </c>
      <c r="I82" s="9" t="s">
        <v>2</v>
      </c>
      <c r="J82" s="16">
        <v>10</v>
      </c>
      <c r="K82" s="9" t="s">
        <v>2</v>
      </c>
    </row>
    <row r="83" spans="1:11" ht="12.75">
      <c r="A83" s="2" t="s">
        <v>3</v>
      </c>
      <c r="B83" s="100"/>
      <c r="C83" s="102"/>
      <c r="D83" s="100"/>
      <c r="E83" s="102"/>
      <c r="F83" s="6"/>
      <c r="G83" s="102"/>
      <c r="H83" s="100"/>
      <c r="I83" s="102"/>
      <c r="J83" s="100"/>
      <c r="K83" s="102"/>
    </row>
    <row r="84" spans="1:11" ht="12.75">
      <c r="A84" s="2" t="s">
        <v>4</v>
      </c>
      <c r="B84" s="6"/>
      <c r="C84" s="9" t="e">
        <f>B84/B83</f>
        <v>#DIV/0!</v>
      </c>
      <c r="D84" s="6"/>
      <c r="E84" s="9" t="e">
        <f>D84/D83</f>
        <v>#DIV/0!</v>
      </c>
      <c r="F84" s="6"/>
      <c r="G84" s="9" t="e">
        <f>F84/F83</f>
        <v>#DIV/0!</v>
      </c>
      <c r="H84" s="6"/>
      <c r="I84" s="9" t="e">
        <f>H84/H83</f>
        <v>#DIV/0!</v>
      </c>
      <c r="J84" s="6"/>
      <c r="K84" s="9" t="e">
        <f>J84/J83</f>
        <v>#DIV/0!</v>
      </c>
    </row>
    <row r="85" spans="1:11" ht="12.75">
      <c r="A85" s="2" t="s">
        <v>5</v>
      </c>
      <c r="B85" s="6"/>
      <c r="C85" s="9" t="e">
        <f>B85/B83</f>
        <v>#DIV/0!</v>
      </c>
      <c r="D85" s="6"/>
      <c r="E85" s="9" t="e">
        <f>D85/D83</f>
        <v>#DIV/0!</v>
      </c>
      <c r="F85" s="6"/>
      <c r="G85" s="9" t="e">
        <f>F85/F83</f>
        <v>#DIV/0!</v>
      </c>
      <c r="H85" s="6"/>
      <c r="I85" s="9" t="e">
        <f>H85/H83</f>
        <v>#DIV/0!</v>
      </c>
      <c r="J85" s="6"/>
      <c r="K85" s="9" t="e">
        <f>J85/J83</f>
        <v>#DIV/0!</v>
      </c>
    </row>
    <row r="86" spans="1:11" ht="12.75">
      <c r="A86" s="2" t="s">
        <v>22</v>
      </c>
      <c r="B86" s="6"/>
      <c r="C86" s="9" t="e">
        <f>B86/B83</f>
        <v>#DIV/0!</v>
      </c>
      <c r="D86" s="6"/>
      <c r="E86" s="9" t="e">
        <f>D86/D83</f>
        <v>#DIV/0!</v>
      </c>
      <c r="F86" s="6"/>
      <c r="G86" s="9" t="e">
        <f>F86/F83</f>
        <v>#DIV/0!</v>
      </c>
      <c r="H86" s="6"/>
      <c r="I86" s="9" t="e">
        <f>H86/H83</f>
        <v>#DIV/0!</v>
      </c>
      <c r="J86" s="6"/>
      <c r="K86" s="9" t="e">
        <f>J86/J83</f>
        <v>#DIV/0!</v>
      </c>
    </row>
    <row r="87" spans="1:11" ht="12.75">
      <c r="A87" s="2" t="s">
        <v>6</v>
      </c>
      <c r="B87" s="6"/>
      <c r="C87" s="9" t="e">
        <f>B87/B83</f>
        <v>#DIV/0!</v>
      </c>
      <c r="D87" s="6"/>
      <c r="E87" s="9" t="e">
        <f>D87/D83</f>
        <v>#DIV/0!</v>
      </c>
      <c r="F87" s="6"/>
      <c r="G87" s="9" t="e">
        <f>F87/F83</f>
        <v>#DIV/0!</v>
      </c>
      <c r="H87" s="6"/>
      <c r="I87" s="9" t="e">
        <f>H87/H83</f>
        <v>#DIV/0!</v>
      </c>
      <c r="J87" s="6"/>
      <c r="K87" s="9" t="e">
        <f>J87/J83</f>
        <v>#DIV/0!</v>
      </c>
    </row>
    <row r="88" spans="1:11" ht="12.75">
      <c r="A88" s="2" t="s">
        <v>7</v>
      </c>
      <c r="B88" s="6"/>
      <c r="C88" s="9" t="e">
        <f>B88/B83</f>
        <v>#DIV/0!</v>
      </c>
      <c r="D88" s="6"/>
      <c r="E88" s="9" t="e">
        <f>D88/D83</f>
        <v>#DIV/0!</v>
      </c>
      <c r="F88" s="6"/>
      <c r="G88" s="9" t="e">
        <f>F88/F83</f>
        <v>#DIV/0!</v>
      </c>
      <c r="H88" s="6"/>
      <c r="I88" s="9" t="e">
        <f>H88/H83</f>
        <v>#DIV/0!</v>
      </c>
      <c r="J88" s="6"/>
      <c r="K88" s="9" t="e">
        <f>J88/J83</f>
        <v>#DIV/0!</v>
      </c>
    </row>
    <row r="89" spans="1:11" ht="12.75">
      <c r="A89" s="2" t="s">
        <v>8</v>
      </c>
      <c r="B89" s="6"/>
      <c r="C89" s="9" t="e">
        <f>B89/B83</f>
        <v>#DIV/0!</v>
      </c>
      <c r="D89" s="6"/>
      <c r="E89" s="9" t="e">
        <f>D89/D83</f>
        <v>#DIV/0!</v>
      </c>
      <c r="F89" s="6"/>
      <c r="G89" s="9" t="e">
        <f>F89/F83</f>
        <v>#DIV/0!</v>
      </c>
      <c r="H89" s="6"/>
      <c r="I89" s="9" t="e">
        <f>H89/H83</f>
        <v>#DIV/0!</v>
      </c>
      <c r="J89" s="6"/>
      <c r="K89" s="9" t="e">
        <f>J89/J83</f>
        <v>#DIV/0!</v>
      </c>
    </row>
    <row r="90" spans="1:11" ht="12.75">
      <c r="A90" s="2" t="s">
        <v>23</v>
      </c>
      <c r="B90" s="6"/>
      <c r="C90" s="9" t="e">
        <f>B90/B83</f>
        <v>#DIV/0!</v>
      </c>
      <c r="D90" s="6"/>
      <c r="E90" s="9" t="e">
        <f>D90/D83</f>
        <v>#DIV/0!</v>
      </c>
      <c r="F90" s="6"/>
      <c r="G90" s="9" t="e">
        <f>F90/F83</f>
        <v>#DIV/0!</v>
      </c>
      <c r="H90" s="6"/>
      <c r="I90" s="9" t="e">
        <f>H90/H83</f>
        <v>#DIV/0!</v>
      </c>
      <c r="J90" s="6"/>
      <c r="K90" s="9" t="e">
        <f>J90/J83</f>
        <v>#DIV/0!</v>
      </c>
    </row>
    <row r="91" spans="1:11" ht="15">
      <c r="A91" s="3" t="s">
        <v>9</v>
      </c>
      <c r="B91" s="8">
        <f>SUM(B84:B90)</f>
        <v>0</v>
      </c>
      <c r="C91" s="9" t="e">
        <f>B91/B83</f>
        <v>#DIV/0!</v>
      </c>
      <c r="D91" s="8">
        <f>SUM(D84:D90)</f>
        <v>0</v>
      </c>
      <c r="E91" s="9" t="e">
        <f>D91/D83</f>
        <v>#DIV/0!</v>
      </c>
      <c r="F91" s="8">
        <f>SUM(F84:F90)</f>
        <v>0</v>
      </c>
      <c r="G91" s="9" t="e">
        <f>F91/F83</f>
        <v>#DIV/0!</v>
      </c>
      <c r="H91" s="8">
        <f>SUM(H84:H90)</f>
        <v>0</v>
      </c>
      <c r="I91" s="9" t="e">
        <f>H91/H83</f>
        <v>#DIV/0!</v>
      </c>
      <c r="J91" s="8">
        <f>SUM(J84:J90)</f>
        <v>0</v>
      </c>
      <c r="K91" s="9" t="e">
        <f>J91/J83</f>
        <v>#DIV/0!</v>
      </c>
    </row>
    <row r="92" spans="1:11" ht="12.75">
      <c r="A92" s="2" t="s">
        <v>10</v>
      </c>
      <c r="B92" s="6"/>
      <c r="C92" s="9" t="e">
        <f>B92/B83</f>
        <v>#DIV/0!</v>
      </c>
      <c r="D92" s="6"/>
      <c r="E92" s="9" t="e">
        <f>D92/D83</f>
        <v>#DIV/0!</v>
      </c>
      <c r="F92" s="6"/>
      <c r="G92" s="9" t="e">
        <f>F92/F83</f>
        <v>#DIV/0!</v>
      </c>
      <c r="H92" s="6"/>
      <c r="I92" s="9" t="e">
        <f>H92/H83</f>
        <v>#DIV/0!</v>
      </c>
      <c r="J92" s="6"/>
      <c r="K92" s="9" t="e">
        <f>J92/J83</f>
        <v>#DIV/0!</v>
      </c>
    </row>
    <row r="93" spans="1:11" ht="12.75">
      <c r="A93" s="2" t="s">
        <v>11</v>
      </c>
      <c r="B93" s="6"/>
      <c r="C93" s="9" t="e">
        <f>B93/B83</f>
        <v>#DIV/0!</v>
      </c>
      <c r="D93" s="6"/>
      <c r="E93" s="9" t="e">
        <f>D93/D83</f>
        <v>#DIV/0!</v>
      </c>
      <c r="F93" s="6"/>
      <c r="G93" s="9" t="e">
        <f>F93/F83</f>
        <v>#DIV/0!</v>
      </c>
      <c r="H93" s="6"/>
      <c r="I93" s="9" t="e">
        <f>H93/H83</f>
        <v>#DIV/0!</v>
      </c>
      <c r="J93" s="6"/>
      <c r="K93" s="9" t="e">
        <f>J93/J83</f>
        <v>#DIV/0!</v>
      </c>
    </row>
    <row r="94" spans="1:11" ht="12.75">
      <c r="A94" s="2" t="s">
        <v>12</v>
      </c>
      <c r="B94" s="6"/>
      <c r="C94" s="9" t="e">
        <f>B94/B83</f>
        <v>#DIV/0!</v>
      </c>
      <c r="D94" s="6"/>
      <c r="E94" s="9" t="e">
        <f>D94/D83</f>
        <v>#DIV/0!</v>
      </c>
      <c r="F94" s="6"/>
      <c r="G94" s="9" t="e">
        <f>F94/F83</f>
        <v>#DIV/0!</v>
      </c>
      <c r="H94" s="6"/>
      <c r="I94" s="9" t="e">
        <f>H94/H83</f>
        <v>#DIV/0!</v>
      </c>
      <c r="J94" s="6"/>
      <c r="K94" s="9" t="e">
        <f>J94/J83</f>
        <v>#DIV/0!</v>
      </c>
    </row>
    <row r="95" spans="1:11" ht="12.75">
      <c r="A95" s="2" t="s">
        <v>13</v>
      </c>
      <c r="B95" s="6"/>
      <c r="C95" s="9" t="e">
        <f>B95/B83</f>
        <v>#DIV/0!</v>
      </c>
      <c r="D95" s="6"/>
      <c r="E95" s="9" t="e">
        <f>D95/D83</f>
        <v>#DIV/0!</v>
      </c>
      <c r="F95" s="6"/>
      <c r="G95" s="9" t="e">
        <f>F95/F83</f>
        <v>#DIV/0!</v>
      </c>
      <c r="H95" s="6"/>
      <c r="I95" s="9" t="e">
        <f>H95/H83</f>
        <v>#DIV/0!</v>
      </c>
      <c r="J95" s="6"/>
      <c r="K95" s="9" t="e">
        <f>J95/J83</f>
        <v>#DIV/0!</v>
      </c>
    </row>
    <row r="96" spans="1:11" ht="12.75">
      <c r="A96" s="2" t="s">
        <v>14</v>
      </c>
      <c r="B96" s="6"/>
      <c r="C96" s="9" t="e">
        <f>B96/B83</f>
        <v>#DIV/0!</v>
      </c>
      <c r="D96" s="6"/>
      <c r="E96" s="9" t="e">
        <f>D96/D83</f>
        <v>#DIV/0!</v>
      </c>
      <c r="F96" s="6"/>
      <c r="G96" s="9" t="e">
        <f>F96/F83</f>
        <v>#DIV/0!</v>
      </c>
      <c r="H96" s="6"/>
      <c r="I96" s="9" t="e">
        <f>H96/H83</f>
        <v>#DIV/0!</v>
      </c>
      <c r="J96" s="6"/>
      <c r="K96" s="9" t="e">
        <f>J96/J83</f>
        <v>#DIV/0!</v>
      </c>
    </row>
    <row r="97" spans="1:11" ht="12.75">
      <c r="A97" s="2" t="s">
        <v>15</v>
      </c>
      <c r="B97" s="6"/>
      <c r="C97" s="9" t="e">
        <f>B97/B83</f>
        <v>#DIV/0!</v>
      </c>
      <c r="D97" s="6"/>
      <c r="E97" s="9" t="e">
        <f>D97/D83</f>
        <v>#DIV/0!</v>
      </c>
      <c r="F97" s="6"/>
      <c r="G97" s="9" t="e">
        <f>F97/F83</f>
        <v>#DIV/0!</v>
      </c>
      <c r="H97" s="6"/>
      <c r="I97" s="9" t="e">
        <f>H97/H83</f>
        <v>#DIV/0!</v>
      </c>
      <c r="J97" s="6"/>
      <c r="K97" s="9" t="e">
        <f>J97/J83</f>
        <v>#DIV/0!</v>
      </c>
    </row>
    <row r="98" spans="1:11" ht="12.75">
      <c r="A98" s="2" t="s">
        <v>16</v>
      </c>
      <c r="B98" s="6"/>
      <c r="C98" s="9" t="e">
        <f>B98/B83</f>
        <v>#DIV/0!</v>
      </c>
      <c r="D98" s="6"/>
      <c r="E98" s="9" t="e">
        <f>D98/D83</f>
        <v>#DIV/0!</v>
      </c>
      <c r="F98" s="6"/>
      <c r="G98" s="9" t="e">
        <f>F98/F83</f>
        <v>#DIV/0!</v>
      </c>
      <c r="H98" s="6"/>
      <c r="I98" s="9" t="e">
        <f>H98/H83</f>
        <v>#DIV/0!</v>
      </c>
      <c r="J98" s="6"/>
      <c r="K98" s="9" t="e">
        <f>J98/J83</f>
        <v>#DIV/0!</v>
      </c>
    </row>
    <row r="99" spans="1:11" ht="12.75">
      <c r="A99" s="2" t="s">
        <v>17</v>
      </c>
      <c r="B99" s="6"/>
      <c r="C99" s="9" t="e">
        <f>B99/B83</f>
        <v>#DIV/0!</v>
      </c>
      <c r="D99" s="6"/>
      <c r="E99" s="9" t="e">
        <f>D99/D83</f>
        <v>#DIV/0!</v>
      </c>
      <c r="F99" s="6"/>
      <c r="G99" s="9" t="e">
        <f>F99/F83</f>
        <v>#DIV/0!</v>
      </c>
      <c r="H99" s="6"/>
      <c r="I99" s="9" t="e">
        <f>H99/H83</f>
        <v>#DIV/0!</v>
      </c>
      <c r="J99" s="6"/>
      <c r="K99" s="9" t="e">
        <f>J99/J83</f>
        <v>#DIV/0!</v>
      </c>
    </row>
    <row r="100" spans="1:11" ht="12.75">
      <c r="A100" s="2" t="s">
        <v>18</v>
      </c>
      <c r="B100" s="6"/>
      <c r="C100" s="9" t="e">
        <f>B100/B83</f>
        <v>#DIV/0!</v>
      </c>
      <c r="D100" s="6"/>
      <c r="E100" s="9" t="e">
        <f>D100/D83</f>
        <v>#DIV/0!</v>
      </c>
      <c r="F100" s="6"/>
      <c r="G100" s="9" t="e">
        <f>F100/F83</f>
        <v>#DIV/0!</v>
      </c>
      <c r="H100" s="6"/>
      <c r="I100" s="9" t="e">
        <f>H100/H83</f>
        <v>#DIV/0!</v>
      </c>
      <c r="J100" s="6"/>
      <c r="K100" s="9" t="e">
        <f>J100/J83</f>
        <v>#DIV/0!</v>
      </c>
    </row>
    <row r="101" spans="1:11" ht="15.75" thickBot="1">
      <c r="A101" s="3" t="s">
        <v>19</v>
      </c>
      <c r="B101" s="8">
        <f>SUM(B92:B100)</f>
        <v>0</v>
      </c>
      <c r="C101" s="9" t="e">
        <f>B101/B83</f>
        <v>#DIV/0!</v>
      </c>
      <c r="D101" s="8">
        <f>SUM(D92:D100)</f>
        <v>0</v>
      </c>
      <c r="E101" s="9" t="e">
        <f>D101/D83</f>
        <v>#DIV/0!</v>
      </c>
      <c r="F101" s="8">
        <f>SUM(F92:F100)</f>
        <v>0</v>
      </c>
      <c r="G101" s="9" t="e">
        <f>F101/F83</f>
        <v>#DIV/0!</v>
      </c>
      <c r="H101" s="8">
        <f>SUM(H92:H100)</f>
        <v>0</v>
      </c>
      <c r="I101" s="9" t="e">
        <f>H101/H83</f>
        <v>#DIV/0!</v>
      </c>
      <c r="J101" s="8">
        <f>SUM(J92:J100)</f>
        <v>0</v>
      </c>
      <c r="K101" s="9" t="e">
        <f>J101/J83</f>
        <v>#DIV/0!</v>
      </c>
    </row>
    <row r="102" spans="1:11" ht="17.25" thickBot="1" thickTop="1">
      <c r="A102" s="4" t="s">
        <v>20</v>
      </c>
      <c r="B102" s="10">
        <f>B91-B101</f>
        <v>0</v>
      </c>
      <c r="C102" s="10" t="e">
        <f>B102/B83</f>
        <v>#DIV/0!</v>
      </c>
      <c r="D102" s="10">
        <f>D91-D101</f>
        <v>0</v>
      </c>
      <c r="E102" s="10" t="e">
        <f>D102/D83</f>
        <v>#DIV/0!</v>
      </c>
      <c r="F102" s="10">
        <f>F91-F101</f>
        <v>0</v>
      </c>
      <c r="G102" s="10" t="e">
        <f>F102/F83</f>
        <v>#DIV/0!</v>
      </c>
      <c r="H102" s="10">
        <f>H91-H101</f>
        <v>0</v>
      </c>
      <c r="I102" s="10" t="e">
        <f>H102/H83</f>
        <v>#DIV/0!</v>
      </c>
      <c r="J102" s="10">
        <f>J91-J101</f>
        <v>0</v>
      </c>
      <c r="K102" s="10" t="e">
        <f>J102/J83</f>
        <v>#DIV/0!</v>
      </c>
    </row>
    <row r="103" ht="14.25" thickBot="1" thickTop="1"/>
    <row r="104" spans="1:10" ht="13.5" thickBot="1">
      <c r="A104" s="11" t="s">
        <v>24</v>
      </c>
      <c r="B104" s="12">
        <f>B77+D77+F77+H77+J77+B102+D102+F102+H102+J102</f>
        <v>0</v>
      </c>
      <c r="D104" s="7"/>
      <c r="E104" s="7"/>
      <c r="F104" s="7"/>
      <c r="G104" s="7"/>
      <c r="H104" s="7"/>
      <c r="I104" s="7"/>
      <c r="J104" s="7"/>
    </row>
  </sheetData>
  <sheetProtection sheet="1" objects="1" scenarios="1"/>
  <printOptions/>
  <pageMargins left="0.787401575" right="0.787401575" top="0.984251969" bottom="0.984251969" header="0.4921259845" footer="0.4921259845"/>
  <pageSetup horizontalDpi="360" verticalDpi="360" orientation="landscape" paperSize="9"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5:M219"/>
  <sheetViews>
    <sheetView zoomScale="75" zoomScaleNormal="75" zoomScalePageLayoutView="0" workbookViewId="0" topLeftCell="A1">
      <selection activeCell="B10" sqref="B10"/>
    </sheetView>
  </sheetViews>
  <sheetFormatPr defaultColWidth="11.421875" defaultRowHeight="12.75"/>
  <cols>
    <col min="1" max="1" width="23.00390625" style="0" customWidth="1"/>
    <col min="2" max="2" width="16.7109375" style="1" customWidth="1"/>
    <col min="3" max="3" width="10.7109375" style="1" customWidth="1"/>
    <col min="4" max="4" width="16.7109375" style="1" customWidth="1"/>
    <col min="5" max="5" width="11.421875" style="18" customWidth="1"/>
    <col min="6" max="6" width="17.421875" style="0" customWidth="1"/>
    <col min="8" max="8" width="17.421875" style="0" customWidth="1"/>
    <col min="10" max="10" width="17.140625" style="0" customWidth="1"/>
    <col min="12" max="12" width="17.421875" style="0" customWidth="1"/>
  </cols>
  <sheetData>
    <row r="5" spans="1:2" ht="12.75">
      <c r="A5" s="274"/>
      <c r="B5" s="14"/>
    </row>
    <row r="6" ht="13.5" thickBot="1"/>
    <row r="7" spans="4:13" ht="13.5" thickBot="1">
      <c r="D7" s="16" t="s">
        <v>25</v>
      </c>
      <c r="F7" s="1"/>
      <c r="G7" s="1"/>
      <c r="H7" s="16" t="s">
        <v>26</v>
      </c>
      <c r="I7" s="18"/>
      <c r="J7" s="1"/>
      <c r="K7" s="1"/>
      <c r="L7" s="16" t="s">
        <v>27</v>
      </c>
      <c r="M7" s="18"/>
    </row>
    <row r="8" spans="1:13" ht="16.5" thickBot="1">
      <c r="A8" s="15" t="s">
        <v>28</v>
      </c>
      <c r="B8" s="16" t="s">
        <v>29</v>
      </c>
      <c r="C8" s="16" t="s">
        <v>30</v>
      </c>
      <c r="D8" s="16" t="s">
        <v>31</v>
      </c>
      <c r="E8" s="19" t="s">
        <v>32</v>
      </c>
      <c r="F8" s="16" t="s">
        <v>29</v>
      </c>
      <c r="G8" s="16" t="s">
        <v>30</v>
      </c>
      <c r="H8" s="16" t="s">
        <v>31</v>
      </c>
      <c r="I8" s="19" t="s">
        <v>32</v>
      </c>
      <c r="J8" s="16" t="s">
        <v>29</v>
      </c>
      <c r="K8" s="16" t="s">
        <v>30</v>
      </c>
      <c r="L8" s="16" t="s">
        <v>31</v>
      </c>
      <c r="M8" s="19" t="s">
        <v>32</v>
      </c>
    </row>
    <row r="9" spans="1:13" ht="12.75">
      <c r="A9" t="s">
        <v>33</v>
      </c>
      <c r="B9" s="272"/>
      <c r="C9" s="272"/>
      <c r="D9" s="273"/>
      <c r="E9" s="9"/>
      <c r="F9" s="272"/>
      <c r="G9" s="272"/>
      <c r="H9" s="273"/>
      <c r="I9" s="9"/>
      <c r="J9" s="272"/>
      <c r="K9" s="272"/>
      <c r="L9" s="273"/>
      <c r="M9" s="9"/>
    </row>
    <row r="10" spans="1:13" ht="12.75">
      <c r="A10" s="2" t="s">
        <v>34</v>
      </c>
      <c r="B10" s="6"/>
      <c r="C10" s="6"/>
      <c r="D10" s="8">
        <f>B10+C10</f>
        <v>0</v>
      </c>
      <c r="E10" s="104" t="e">
        <f>D10/$E$9</f>
        <v>#DIV/0!</v>
      </c>
      <c r="F10" s="6"/>
      <c r="G10" s="6"/>
      <c r="H10" s="8">
        <f>F10+G10</f>
        <v>0</v>
      </c>
      <c r="I10" s="104" t="e">
        <f>H10/$I$9</f>
        <v>#DIV/0!</v>
      </c>
      <c r="J10" s="6"/>
      <c r="K10" s="6"/>
      <c r="L10" s="8">
        <f>J10+K10</f>
        <v>0</v>
      </c>
      <c r="M10" s="104" t="e">
        <f>L10/$M$9</f>
        <v>#DIV/0!</v>
      </c>
    </row>
    <row r="11" spans="1:13" ht="12.75">
      <c r="A11" s="2" t="s">
        <v>35</v>
      </c>
      <c r="B11" s="6"/>
      <c r="C11" s="6"/>
      <c r="D11" s="8">
        <f aca="true" t="shared" si="0" ref="D11:D21">B11+C11</f>
        <v>0</v>
      </c>
      <c r="E11" s="104" t="e">
        <f aca="true" t="shared" si="1" ref="E11:E26">D11/$E$9</f>
        <v>#DIV/0!</v>
      </c>
      <c r="F11" s="6"/>
      <c r="G11" s="6"/>
      <c r="H11" s="8">
        <f aca="true" t="shared" si="2" ref="H11:H21">F11+G11</f>
        <v>0</v>
      </c>
      <c r="I11" s="104" t="e">
        <f aca="true" t="shared" si="3" ref="I11:I26">H11/$I$9</f>
        <v>#DIV/0!</v>
      </c>
      <c r="J11" s="6"/>
      <c r="K11" s="6"/>
      <c r="L11" s="8">
        <f aca="true" t="shared" si="4" ref="L11:L21">J11+K11</f>
        <v>0</v>
      </c>
      <c r="M11" s="104" t="e">
        <f aca="true" t="shared" si="5" ref="M11:M26">L11/$M$9</f>
        <v>#DIV/0!</v>
      </c>
    </row>
    <row r="12" spans="1:13" ht="12.75">
      <c r="A12" s="2" t="s">
        <v>36</v>
      </c>
      <c r="B12" s="6"/>
      <c r="C12" s="6"/>
      <c r="D12" s="8">
        <f t="shared" si="0"/>
        <v>0</v>
      </c>
      <c r="E12" s="104" t="e">
        <f t="shared" si="1"/>
        <v>#DIV/0!</v>
      </c>
      <c r="F12" s="6"/>
      <c r="G12" s="6"/>
      <c r="H12" s="8">
        <f t="shared" si="2"/>
        <v>0</v>
      </c>
      <c r="I12" s="104" t="e">
        <f t="shared" si="3"/>
        <v>#DIV/0!</v>
      </c>
      <c r="J12" s="6"/>
      <c r="K12" s="6"/>
      <c r="L12" s="8">
        <f t="shared" si="4"/>
        <v>0</v>
      </c>
      <c r="M12" s="104" t="e">
        <f t="shared" si="5"/>
        <v>#DIV/0!</v>
      </c>
    </row>
    <row r="13" spans="1:13" ht="12.75">
      <c r="A13" s="2" t="s">
        <v>37</v>
      </c>
      <c r="B13" s="6"/>
      <c r="C13" s="6"/>
      <c r="D13" s="8">
        <f t="shared" si="0"/>
        <v>0</v>
      </c>
      <c r="E13" s="104" t="e">
        <f t="shared" si="1"/>
        <v>#DIV/0!</v>
      </c>
      <c r="F13" s="6"/>
      <c r="G13" s="6"/>
      <c r="H13" s="8">
        <f t="shared" si="2"/>
        <v>0</v>
      </c>
      <c r="I13" s="104" t="e">
        <f t="shared" si="3"/>
        <v>#DIV/0!</v>
      </c>
      <c r="J13" s="6"/>
      <c r="K13" s="6"/>
      <c r="L13" s="8">
        <f t="shared" si="4"/>
        <v>0</v>
      </c>
      <c r="M13" s="104" t="e">
        <f t="shared" si="5"/>
        <v>#DIV/0!</v>
      </c>
    </row>
    <row r="14" spans="1:13" ht="12.75">
      <c r="A14" s="2" t="s">
        <v>38</v>
      </c>
      <c r="B14" s="6"/>
      <c r="C14" s="6"/>
      <c r="D14" s="8">
        <f t="shared" si="0"/>
        <v>0</v>
      </c>
      <c r="E14" s="104" t="e">
        <f t="shared" si="1"/>
        <v>#DIV/0!</v>
      </c>
      <c r="F14" s="6"/>
      <c r="G14" s="6"/>
      <c r="H14" s="8">
        <f t="shared" si="2"/>
        <v>0</v>
      </c>
      <c r="I14" s="104" t="e">
        <f t="shared" si="3"/>
        <v>#DIV/0!</v>
      </c>
      <c r="J14" s="6"/>
      <c r="K14" s="6"/>
      <c r="L14" s="8">
        <f t="shared" si="4"/>
        <v>0</v>
      </c>
      <c r="M14" s="104" t="e">
        <f t="shared" si="5"/>
        <v>#DIV/0!</v>
      </c>
    </row>
    <row r="15" spans="1:13" ht="12.75">
      <c r="A15" s="2"/>
      <c r="B15" s="6"/>
      <c r="C15" s="6"/>
      <c r="D15" s="8">
        <f t="shared" si="0"/>
        <v>0</v>
      </c>
      <c r="E15" s="104" t="e">
        <f t="shared" si="1"/>
        <v>#DIV/0!</v>
      </c>
      <c r="F15" s="6"/>
      <c r="G15" s="6"/>
      <c r="H15" s="8">
        <f t="shared" si="2"/>
        <v>0</v>
      </c>
      <c r="I15" s="104" t="e">
        <f t="shared" si="3"/>
        <v>#DIV/0!</v>
      </c>
      <c r="J15" s="6"/>
      <c r="K15" s="6"/>
      <c r="L15" s="8">
        <f t="shared" si="4"/>
        <v>0</v>
      </c>
      <c r="M15" s="104" t="e">
        <f t="shared" si="5"/>
        <v>#DIV/0!</v>
      </c>
    </row>
    <row r="16" spans="1:13" ht="12.75">
      <c r="A16" s="2"/>
      <c r="B16" s="6"/>
      <c r="C16" s="6"/>
      <c r="D16" s="8">
        <f t="shared" si="0"/>
        <v>0</v>
      </c>
      <c r="E16" s="104" t="e">
        <f t="shared" si="1"/>
        <v>#DIV/0!</v>
      </c>
      <c r="F16" s="6"/>
      <c r="G16" s="6"/>
      <c r="H16" s="8">
        <f t="shared" si="2"/>
        <v>0</v>
      </c>
      <c r="I16" s="104" t="e">
        <f t="shared" si="3"/>
        <v>#DIV/0!</v>
      </c>
      <c r="J16" s="6"/>
      <c r="K16" s="6"/>
      <c r="L16" s="8">
        <f t="shared" si="4"/>
        <v>0</v>
      </c>
      <c r="M16" s="104" t="e">
        <f t="shared" si="5"/>
        <v>#DIV/0!</v>
      </c>
    </row>
    <row r="17" spans="1:13" ht="15">
      <c r="A17" s="3"/>
      <c r="B17" s="8"/>
      <c r="C17" s="8"/>
      <c r="D17" s="8">
        <f t="shared" si="0"/>
        <v>0</v>
      </c>
      <c r="E17" s="104" t="e">
        <f t="shared" si="1"/>
        <v>#DIV/0!</v>
      </c>
      <c r="F17" s="8"/>
      <c r="G17" s="8"/>
      <c r="H17" s="8">
        <f t="shared" si="2"/>
        <v>0</v>
      </c>
      <c r="I17" s="104" t="e">
        <f t="shared" si="3"/>
        <v>#DIV/0!</v>
      </c>
      <c r="J17" s="8"/>
      <c r="K17" s="8"/>
      <c r="L17" s="8">
        <f t="shared" si="4"/>
        <v>0</v>
      </c>
      <c r="M17" s="104" t="e">
        <f t="shared" si="5"/>
        <v>#DIV/0!</v>
      </c>
    </row>
    <row r="18" spans="1:13" ht="12.75">
      <c r="A18" s="2"/>
      <c r="B18" s="6"/>
      <c r="C18" s="6"/>
      <c r="D18" s="8">
        <f t="shared" si="0"/>
        <v>0</v>
      </c>
      <c r="E18" s="104" t="e">
        <f t="shared" si="1"/>
        <v>#DIV/0!</v>
      </c>
      <c r="F18" s="6"/>
      <c r="G18" s="6"/>
      <c r="H18" s="8">
        <f t="shared" si="2"/>
        <v>0</v>
      </c>
      <c r="I18" s="104" t="e">
        <f t="shared" si="3"/>
        <v>#DIV/0!</v>
      </c>
      <c r="J18" s="6"/>
      <c r="K18" s="6"/>
      <c r="L18" s="8">
        <f t="shared" si="4"/>
        <v>0</v>
      </c>
      <c r="M18" s="104" t="e">
        <f t="shared" si="5"/>
        <v>#DIV/0!</v>
      </c>
    </row>
    <row r="19" spans="1:13" ht="12.75">
      <c r="A19" s="2"/>
      <c r="B19" s="6"/>
      <c r="C19" s="6"/>
      <c r="D19" s="8">
        <f t="shared" si="0"/>
        <v>0</v>
      </c>
      <c r="E19" s="104" t="e">
        <f t="shared" si="1"/>
        <v>#DIV/0!</v>
      </c>
      <c r="F19" s="6"/>
      <c r="G19" s="6"/>
      <c r="H19" s="8">
        <f t="shared" si="2"/>
        <v>0</v>
      </c>
      <c r="I19" s="104" t="e">
        <f t="shared" si="3"/>
        <v>#DIV/0!</v>
      </c>
      <c r="J19" s="6"/>
      <c r="K19" s="6"/>
      <c r="L19" s="8">
        <f t="shared" si="4"/>
        <v>0</v>
      </c>
      <c r="M19" s="104" t="e">
        <f t="shared" si="5"/>
        <v>#DIV/0!</v>
      </c>
    </row>
    <row r="20" spans="1:13" ht="12.75">
      <c r="A20" s="2" t="s">
        <v>39</v>
      </c>
      <c r="B20" s="6"/>
      <c r="C20" s="6"/>
      <c r="D20" s="8">
        <f t="shared" si="0"/>
        <v>0</v>
      </c>
      <c r="E20" s="104" t="e">
        <f t="shared" si="1"/>
        <v>#DIV/0!</v>
      </c>
      <c r="F20" s="6"/>
      <c r="G20" s="6"/>
      <c r="H20" s="8">
        <f t="shared" si="2"/>
        <v>0</v>
      </c>
      <c r="I20" s="104" t="e">
        <f t="shared" si="3"/>
        <v>#DIV/0!</v>
      </c>
      <c r="J20" s="6"/>
      <c r="K20" s="6"/>
      <c r="L20" s="8">
        <f t="shared" si="4"/>
        <v>0</v>
      </c>
      <c r="M20" s="104" t="e">
        <f t="shared" si="5"/>
        <v>#DIV/0!</v>
      </c>
    </row>
    <row r="21" spans="1:13" ht="12.75">
      <c r="A21" s="2" t="s">
        <v>40</v>
      </c>
      <c r="B21" s="6"/>
      <c r="C21" s="6"/>
      <c r="D21" s="8">
        <f t="shared" si="0"/>
        <v>0</v>
      </c>
      <c r="E21" s="104" t="e">
        <f t="shared" si="1"/>
        <v>#DIV/0!</v>
      </c>
      <c r="F21" s="6"/>
      <c r="G21" s="6"/>
      <c r="H21" s="8">
        <f t="shared" si="2"/>
        <v>0</v>
      </c>
      <c r="I21" s="104" t="e">
        <f t="shared" si="3"/>
        <v>#DIV/0!</v>
      </c>
      <c r="J21" s="6"/>
      <c r="K21" s="6"/>
      <c r="L21" s="8">
        <f t="shared" si="4"/>
        <v>0</v>
      </c>
      <c r="M21" s="104" t="e">
        <f t="shared" si="5"/>
        <v>#DIV/0!</v>
      </c>
    </row>
    <row r="22" spans="1:13" ht="12.75">
      <c r="A22" s="17" t="s">
        <v>9</v>
      </c>
      <c r="B22" s="8">
        <f>SUM(B10:B21)</f>
        <v>0</v>
      </c>
      <c r="C22" s="8"/>
      <c r="D22" s="8">
        <f>SUM(D10:D21)</f>
        <v>0</v>
      </c>
      <c r="E22" s="104" t="e">
        <f t="shared" si="1"/>
        <v>#DIV/0!</v>
      </c>
      <c r="F22" s="8">
        <f>SUM(F10:F21)</f>
        <v>0</v>
      </c>
      <c r="G22" s="8"/>
      <c r="H22" s="8">
        <f>SUM(H10:H21)</f>
        <v>0</v>
      </c>
      <c r="I22" s="104" t="e">
        <f t="shared" si="3"/>
        <v>#DIV/0!</v>
      </c>
      <c r="J22" s="8">
        <f>SUM(J10:J21)</f>
        <v>0</v>
      </c>
      <c r="K22" s="8"/>
      <c r="L22" s="8">
        <f>SUM(L10:L21)</f>
        <v>0</v>
      </c>
      <c r="M22" s="104" t="e">
        <f t="shared" si="5"/>
        <v>#DIV/0!</v>
      </c>
    </row>
    <row r="23" spans="1:13" ht="12.75">
      <c r="A23" s="2" t="s">
        <v>41</v>
      </c>
      <c r="B23" s="6"/>
      <c r="C23" s="6"/>
      <c r="D23" s="8">
        <f>B23-C23</f>
        <v>0</v>
      </c>
      <c r="E23" s="104" t="e">
        <f t="shared" si="1"/>
        <v>#DIV/0!</v>
      </c>
      <c r="F23" s="6"/>
      <c r="G23" s="6"/>
      <c r="H23" s="8">
        <f>F23-G23</f>
        <v>0</v>
      </c>
      <c r="I23" s="104" t="e">
        <f t="shared" si="3"/>
        <v>#DIV/0!</v>
      </c>
      <c r="J23" s="6"/>
      <c r="K23" s="6"/>
      <c r="L23" s="8">
        <f>J23-K23</f>
        <v>0</v>
      </c>
      <c r="M23" s="104" t="e">
        <f t="shared" si="5"/>
        <v>#DIV/0!</v>
      </c>
    </row>
    <row r="24" spans="1:13" ht="12.75">
      <c r="A24" s="2" t="s">
        <v>42</v>
      </c>
      <c r="B24" s="6"/>
      <c r="C24" s="6"/>
      <c r="D24" s="8">
        <f aca="true" t="shared" si="6" ref="D24:D32">B24-C24</f>
        <v>0</v>
      </c>
      <c r="E24" s="104" t="e">
        <f t="shared" si="1"/>
        <v>#DIV/0!</v>
      </c>
      <c r="F24" s="6"/>
      <c r="G24" s="6"/>
      <c r="H24" s="8">
        <f aca="true" t="shared" si="7" ref="H24:H36">F24-G24</f>
        <v>0</v>
      </c>
      <c r="I24" s="104" t="e">
        <f t="shared" si="3"/>
        <v>#DIV/0!</v>
      </c>
      <c r="J24" s="6"/>
      <c r="K24" s="6"/>
      <c r="L24" s="8">
        <f aca="true" t="shared" si="8" ref="L24:L36">J24-K24</f>
        <v>0</v>
      </c>
      <c r="M24" s="104" t="e">
        <f t="shared" si="5"/>
        <v>#DIV/0!</v>
      </c>
    </row>
    <row r="25" spans="1:13" ht="12.75">
      <c r="A25" s="2" t="s">
        <v>43</v>
      </c>
      <c r="B25" s="6"/>
      <c r="C25" s="6"/>
      <c r="D25" s="8">
        <f t="shared" si="6"/>
        <v>0</v>
      </c>
      <c r="E25" s="104" t="e">
        <f t="shared" si="1"/>
        <v>#DIV/0!</v>
      </c>
      <c r="F25" s="6"/>
      <c r="G25" s="6"/>
      <c r="H25" s="8">
        <f t="shared" si="7"/>
        <v>0</v>
      </c>
      <c r="I25" s="104" t="e">
        <f t="shared" si="3"/>
        <v>#DIV/0!</v>
      </c>
      <c r="J25" s="6"/>
      <c r="K25" s="6"/>
      <c r="L25" s="8">
        <f t="shared" si="8"/>
        <v>0</v>
      </c>
      <c r="M25" s="104" t="e">
        <f t="shared" si="5"/>
        <v>#DIV/0!</v>
      </c>
    </row>
    <row r="26" spans="1:13" ht="12.75">
      <c r="A26" s="2" t="s">
        <v>13</v>
      </c>
      <c r="B26" s="6"/>
      <c r="C26" s="6"/>
      <c r="D26" s="8">
        <f t="shared" si="6"/>
        <v>0</v>
      </c>
      <c r="E26" s="104" t="e">
        <f t="shared" si="1"/>
        <v>#DIV/0!</v>
      </c>
      <c r="F26" s="6"/>
      <c r="G26" s="6"/>
      <c r="H26" s="8">
        <f t="shared" si="7"/>
        <v>0</v>
      </c>
      <c r="I26" s="104" t="e">
        <f t="shared" si="3"/>
        <v>#DIV/0!</v>
      </c>
      <c r="J26" s="6"/>
      <c r="K26" s="6"/>
      <c r="L26" s="8">
        <f t="shared" si="8"/>
        <v>0</v>
      </c>
      <c r="M26" s="104" t="e">
        <f t="shared" si="5"/>
        <v>#DIV/0!</v>
      </c>
    </row>
    <row r="27" spans="1:13" ht="12.75">
      <c r="A27" s="2" t="s">
        <v>14</v>
      </c>
      <c r="B27" s="6"/>
      <c r="C27" s="6"/>
      <c r="D27" s="8">
        <f t="shared" si="6"/>
        <v>0</v>
      </c>
      <c r="E27" s="104" t="e">
        <f aca="true" t="shared" si="9" ref="E27:E38">D27/$E$9</f>
        <v>#DIV/0!</v>
      </c>
      <c r="F27" s="6"/>
      <c r="G27" s="6"/>
      <c r="H27" s="8">
        <f t="shared" si="7"/>
        <v>0</v>
      </c>
      <c r="I27" s="104" t="e">
        <f aca="true" t="shared" si="10" ref="I27:I38">H27/$I$9</f>
        <v>#DIV/0!</v>
      </c>
      <c r="J27" s="6"/>
      <c r="K27" s="6"/>
      <c r="L27" s="8">
        <f t="shared" si="8"/>
        <v>0</v>
      </c>
      <c r="M27" s="104" t="e">
        <f aca="true" t="shared" si="11" ref="M27:M38">L27/$M$9</f>
        <v>#DIV/0!</v>
      </c>
    </row>
    <row r="28" spans="1:13" ht="12.75">
      <c r="A28" s="2" t="s">
        <v>44</v>
      </c>
      <c r="B28" s="6"/>
      <c r="C28" s="6"/>
      <c r="D28" s="8">
        <f t="shared" si="6"/>
        <v>0</v>
      </c>
      <c r="E28" s="104" t="e">
        <f t="shared" si="9"/>
        <v>#DIV/0!</v>
      </c>
      <c r="F28" s="6"/>
      <c r="G28" s="6"/>
      <c r="H28" s="8">
        <f t="shared" si="7"/>
        <v>0</v>
      </c>
      <c r="I28" s="104" t="e">
        <f t="shared" si="10"/>
        <v>#DIV/0!</v>
      </c>
      <c r="J28" s="6"/>
      <c r="K28" s="6"/>
      <c r="L28" s="8">
        <f t="shared" si="8"/>
        <v>0</v>
      </c>
      <c r="M28" s="104" t="e">
        <f t="shared" si="11"/>
        <v>#DIV/0!</v>
      </c>
    </row>
    <row r="29" spans="1:13" ht="12.75">
      <c r="A29" s="2" t="s">
        <v>45</v>
      </c>
      <c r="B29" s="6"/>
      <c r="C29" s="6"/>
      <c r="D29" s="8">
        <f t="shared" si="6"/>
        <v>0</v>
      </c>
      <c r="E29" s="104" t="e">
        <f t="shared" si="9"/>
        <v>#DIV/0!</v>
      </c>
      <c r="F29" s="6"/>
      <c r="G29" s="6"/>
      <c r="H29" s="8">
        <f t="shared" si="7"/>
        <v>0</v>
      </c>
      <c r="I29" s="104" t="e">
        <f t="shared" si="10"/>
        <v>#DIV/0!</v>
      </c>
      <c r="J29" s="6"/>
      <c r="K29" s="6"/>
      <c r="L29" s="8">
        <f t="shared" si="8"/>
        <v>0</v>
      </c>
      <c r="M29" s="104" t="e">
        <f t="shared" si="11"/>
        <v>#DIV/0!</v>
      </c>
    </row>
    <row r="30" spans="1:13" ht="12.75">
      <c r="A30" s="2" t="s">
        <v>46</v>
      </c>
      <c r="B30" s="6"/>
      <c r="C30" s="6"/>
      <c r="D30" s="8">
        <f t="shared" si="6"/>
        <v>0</v>
      </c>
      <c r="E30" s="104" t="e">
        <f t="shared" si="9"/>
        <v>#DIV/0!</v>
      </c>
      <c r="F30" s="6"/>
      <c r="G30" s="6"/>
      <c r="H30" s="8">
        <f t="shared" si="7"/>
        <v>0</v>
      </c>
      <c r="I30" s="104" t="e">
        <f t="shared" si="10"/>
        <v>#DIV/0!</v>
      </c>
      <c r="J30" s="6"/>
      <c r="K30" s="6"/>
      <c r="L30" s="8">
        <f t="shared" si="8"/>
        <v>0</v>
      </c>
      <c r="M30" s="104" t="e">
        <f t="shared" si="11"/>
        <v>#DIV/0!</v>
      </c>
    </row>
    <row r="31" spans="1:13" ht="12.75">
      <c r="A31" s="2" t="s">
        <v>47</v>
      </c>
      <c r="B31" s="6"/>
      <c r="C31" s="6"/>
      <c r="D31" s="8">
        <f t="shared" si="6"/>
        <v>0</v>
      </c>
      <c r="E31" s="104" t="e">
        <f t="shared" si="9"/>
        <v>#DIV/0!</v>
      </c>
      <c r="F31" s="6"/>
      <c r="G31" s="6"/>
      <c r="H31" s="8">
        <f t="shared" si="7"/>
        <v>0</v>
      </c>
      <c r="I31" s="104" t="e">
        <f t="shared" si="10"/>
        <v>#DIV/0!</v>
      </c>
      <c r="J31" s="6"/>
      <c r="K31" s="6"/>
      <c r="L31" s="8">
        <f t="shared" si="8"/>
        <v>0</v>
      </c>
      <c r="M31" s="104" t="e">
        <f t="shared" si="11"/>
        <v>#DIV/0!</v>
      </c>
    </row>
    <row r="32" spans="1:13" ht="12.75">
      <c r="A32" s="2"/>
      <c r="B32" s="6"/>
      <c r="C32" s="6"/>
      <c r="D32" s="8">
        <f t="shared" si="6"/>
        <v>0</v>
      </c>
      <c r="E32" s="104" t="e">
        <f t="shared" si="9"/>
        <v>#DIV/0!</v>
      </c>
      <c r="F32" s="6"/>
      <c r="G32" s="6"/>
      <c r="H32" s="8">
        <f t="shared" si="7"/>
        <v>0</v>
      </c>
      <c r="I32" s="104" t="e">
        <f t="shared" si="10"/>
        <v>#DIV/0!</v>
      </c>
      <c r="J32" s="6"/>
      <c r="K32" s="6"/>
      <c r="L32" s="8">
        <f t="shared" si="8"/>
        <v>0</v>
      </c>
      <c r="M32" s="104" t="e">
        <f t="shared" si="11"/>
        <v>#DIV/0!</v>
      </c>
    </row>
    <row r="33" spans="1:13" ht="12.75">
      <c r="A33" s="2" t="s">
        <v>48</v>
      </c>
      <c r="B33" s="6"/>
      <c r="C33" s="6"/>
      <c r="D33" s="8">
        <f>B33-C33</f>
        <v>0</v>
      </c>
      <c r="E33" s="104" t="e">
        <f t="shared" si="9"/>
        <v>#DIV/0!</v>
      </c>
      <c r="F33" s="6"/>
      <c r="G33" s="6"/>
      <c r="H33" s="8">
        <f t="shared" si="7"/>
        <v>0</v>
      </c>
      <c r="I33" s="104" t="e">
        <f t="shared" si="10"/>
        <v>#DIV/0!</v>
      </c>
      <c r="J33" s="6"/>
      <c r="K33" s="6"/>
      <c r="L33" s="8">
        <f t="shared" si="8"/>
        <v>0</v>
      </c>
      <c r="M33" s="104" t="e">
        <f t="shared" si="11"/>
        <v>#DIV/0!</v>
      </c>
    </row>
    <row r="34" spans="1:13" ht="12.75">
      <c r="A34" s="2" t="s">
        <v>49</v>
      </c>
      <c r="B34" s="6"/>
      <c r="C34" s="6"/>
      <c r="D34" s="8">
        <f>B34-C34</f>
        <v>0</v>
      </c>
      <c r="E34" s="104" t="e">
        <f t="shared" si="9"/>
        <v>#DIV/0!</v>
      </c>
      <c r="F34" s="6"/>
      <c r="G34" s="6"/>
      <c r="H34" s="8">
        <f t="shared" si="7"/>
        <v>0</v>
      </c>
      <c r="I34" s="104" t="e">
        <f t="shared" si="10"/>
        <v>#DIV/0!</v>
      </c>
      <c r="J34" s="6"/>
      <c r="K34" s="6"/>
      <c r="L34" s="8">
        <f t="shared" si="8"/>
        <v>0</v>
      </c>
      <c r="M34" s="104" t="e">
        <f t="shared" si="11"/>
        <v>#DIV/0!</v>
      </c>
    </row>
    <row r="35" spans="1:13" ht="12.75">
      <c r="A35" s="2" t="s">
        <v>50</v>
      </c>
      <c r="B35" s="6"/>
      <c r="C35" s="6"/>
      <c r="D35" s="8">
        <f>B35-C35</f>
        <v>0</v>
      </c>
      <c r="E35" s="104" t="e">
        <f t="shared" si="9"/>
        <v>#DIV/0!</v>
      </c>
      <c r="F35" s="6"/>
      <c r="G35" s="6"/>
      <c r="H35" s="8">
        <f t="shared" si="7"/>
        <v>0</v>
      </c>
      <c r="I35" s="104" t="e">
        <f t="shared" si="10"/>
        <v>#DIV/0!</v>
      </c>
      <c r="J35" s="6"/>
      <c r="K35" s="6"/>
      <c r="L35" s="8">
        <f t="shared" si="8"/>
        <v>0</v>
      </c>
      <c r="M35" s="104" t="e">
        <f t="shared" si="11"/>
        <v>#DIV/0!</v>
      </c>
    </row>
    <row r="36" spans="1:13" ht="12.75">
      <c r="A36" s="2"/>
      <c r="B36" s="6"/>
      <c r="C36" s="6"/>
      <c r="D36" s="8">
        <f>B36-C36</f>
        <v>0</v>
      </c>
      <c r="E36" s="104" t="e">
        <f t="shared" si="9"/>
        <v>#DIV/0!</v>
      </c>
      <c r="F36" s="6"/>
      <c r="G36" s="6"/>
      <c r="H36" s="8">
        <f t="shared" si="7"/>
        <v>0</v>
      </c>
      <c r="I36" s="104" t="e">
        <f t="shared" si="10"/>
        <v>#DIV/0!</v>
      </c>
      <c r="J36" s="6"/>
      <c r="K36" s="6"/>
      <c r="L36" s="8">
        <f t="shared" si="8"/>
        <v>0</v>
      </c>
      <c r="M36" s="104" t="e">
        <f t="shared" si="11"/>
        <v>#DIV/0!</v>
      </c>
    </row>
    <row r="37" spans="1:13" ht="13.5" thickBot="1">
      <c r="A37" s="17" t="s">
        <v>51</v>
      </c>
      <c r="B37" s="8">
        <f>SUM(B23:B36)</f>
        <v>0</v>
      </c>
      <c r="C37" s="8"/>
      <c r="D37" s="8">
        <f>SUM(D23:D36)</f>
        <v>0</v>
      </c>
      <c r="E37" s="104" t="e">
        <f t="shared" si="9"/>
        <v>#DIV/0!</v>
      </c>
      <c r="F37" s="8">
        <f>SUM(F23:F36)</f>
        <v>0</v>
      </c>
      <c r="G37" s="8"/>
      <c r="H37" s="8">
        <f>SUM(H23:H36)</f>
        <v>0</v>
      </c>
      <c r="I37" s="104" t="e">
        <f t="shared" si="10"/>
        <v>#DIV/0!</v>
      </c>
      <c r="J37" s="8">
        <f>SUM(J23:J36)</f>
        <v>0</v>
      </c>
      <c r="K37" s="8"/>
      <c r="L37" s="8">
        <f>SUM(L23:L36)</f>
        <v>0</v>
      </c>
      <c r="M37" s="104" t="e">
        <f t="shared" si="11"/>
        <v>#DIV/0!</v>
      </c>
    </row>
    <row r="38" spans="1:13" ht="17.25" thickBot="1" thickTop="1">
      <c r="A38" s="4" t="s">
        <v>20</v>
      </c>
      <c r="B38" s="14">
        <f>B22-B37</f>
        <v>0</v>
      </c>
      <c r="C38" s="14"/>
      <c r="D38" s="10">
        <f>D22-D37</f>
        <v>0</v>
      </c>
      <c r="E38" s="104" t="e">
        <f t="shared" si="9"/>
        <v>#DIV/0!</v>
      </c>
      <c r="F38" s="14">
        <f>F22-F37</f>
        <v>0</v>
      </c>
      <c r="G38" s="14"/>
      <c r="H38" s="10">
        <f>H22-H37</f>
        <v>0</v>
      </c>
      <c r="I38" s="104" t="e">
        <f t="shared" si="10"/>
        <v>#DIV/0!</v>
      </c>
      <c r="J38" s="14">
        <f>J22-J37</f>
        <v>0</v>
      </c>
      <c r="K38" s="14"/>
      <c r="L38" s="10">
        <f>L22-L37</f>
        <v>0</v>
      </c>
      <c r="M38" s="104" t="e">
        <f t="shared" si="11"/>
        <v>#DIV/0!</v>
      </c>
    </row>
    <row r="39" ht="13.5" thickTop="1">
      <c r="D39" s="103"/>
    </row>
    <row r="40" ht="12.75">
      <c r="D40" s="103"/>
    </row>
    <row r="41" ht="13.5" thickBot="1">
      <c r="D41" s="103"/>
    </row>
    <row r="42" spans="4:13" ht="13.5" thickBot="1">
      <c r="D42" s="16" t="s">
        <v>25</v>
      </c>
      <c r="F42" s="1"/>
      <c r="G42" s="1"/>
      <c r="H42" s="16" t="s">
        <v>26</v>
      </c>
      <c r="I42" s="18"/>
      <c r="J42" s="1"/>
      <c r="K42" s="1"/>
      <c r="L42" s="16" t="s">
        <v>27</v>
      </c>
      <c r="M42" s="18"/>
    </row>
    <row r="43" spans="1:13" ht="16.5" thickBot="1">
      <c r="A43" s="15" t="s">
        <v>28</v>
      </c>
      <c r="B43" s="16" t="s">
        <v>29</v>
      </c>
      <c r="C43" s="16" t="s">
        <v>30</v>
      </c>
      <c r="D43" s="16" t="s">
        <v>31</v>
      </c>
      <c r="E43" s="19" t="s">
        <v>32</v>
      </c>
      <c r="F43" s="16" t="s">
        <v>29</v>
      </c>
      <c r="G43" s="16" t="s">
        <v>30</v>
      </c>
      <c r="H43" s="16" t="s">
        <v>31</v>
      </c>
      <c r="I43" s="19" t="s">
        <v>32</v>
      </c>
      <c r="J43" s="16" t="s">
        <v>29</v>
      </c>
      <c r="K43" s="16" t="s">
        <v>30</v>
      </c>
      <c r="L43" s="16" t="s">
        <v>31</v>
      </c>
      <c r="M43" s="19" t="s">
        <v>32</v>
      </c>
    </row>
    <row r="44" spans="1:13" ht="12.75">
      <c r="A44" t="s">
        <v>33</v>
      </c>
      <c r="B44" s="272"/>
      <c r="C44" s="272"/>
      <c r="D44" s="273"/>
      <c r="E44" s="9"/>
      <c r="F44" s="272"/>
      <c r="G44" s="272"/>
      <c r="H44" s="273"/>
      <c r="I44" s="9"/>
      <c r="J44" s="272"/>
      <c r="K44" s="272"/>
      <c r="L44" s="273"/>
      <c r="M44" s="9"/>
    </row>
    <row r="45" spans="1:13" ht="12.75">
      <c r="A45" s="2" t="s">
        <v>34</v>
      </c>
      <c r="B45" s="6"/>
      <c r="C45" s="6"/>
      <c r="D45" s="8">
        <f>B45+C45</f>
        <v>0</v>
      </c>
      <c r="E45" s="104" t="e">
        <f>D45/$E$4</f>
        <v>#DIV/0!</v>
      </c>
      <c r="F45" s="6"/>
      <c r="G45" s="6"/>
      <c r="H45" s="8">
        <f>F45+G45</f>
        <v>0</v>
      </c>
      <c r="I45" s="104" t="e">
        <f>H45/$I$44</f>
        <v>#DIV/0!</v>
      </c>
      <c r="J45" s="6"/>
      <c r="K45" s="6"/>
      <c r="L45" s="8">
        <f>J45+K45</f>
        <v>0</v>
      </c>
      <c r="M45" s="104" t="e">
        <f>L45/$M$44</f>
        <v>#DIV/0!</v>
      </c>
    </row>
    <row r="46" spans="1:13" ht="12.75">
      <c r="A46" s="2" t="s">
        <v>35</v>
      </c>
      <c r="B46" s="6"/>
      <c r="C46" s="6"/>
      <c r="D46" s="8">
        <f aca="true" t="shared" si="12" ref="D46:D56">B46+C46</f>
        <v>0</v>
      </c>
      <c r="E46" s="104" t="e">
        <f aca="true" t="shared" si="13" ref="E46:E61">D46/$E$4</f>
        <v>#DIV/0!</v>
      </c>
      <c r="F46" s="6"/>
      <c r="G46" s="6"/>
      <c r="H46" s="8">
        <f aca="true" t="shared" si="14" ref="H46:H56">F46+G46</f>
        <v>0</v>
      </c>
      <c r="I46" s="104" t="e">
        <f aca="true" t="shared" si="15" ref="I46:I61">H46/$I$44</f>
        <v>#DIV/0!</v>
      </c>
      <c r="J46" s="6"/>
      <c r="K46" s="6"/>
      <c r="L46" s="8">
        <f aca="true" t="shared" si="16" ref="L46:L56">J46+K46</f>
        <v>0</v>
      </c>
      <c r="M46" s="104" t="e">
        <f aca="true" t="shared" si="17" ref="M46:M61">L46/$M$44</f>
        <v>#DIV/0!</v>
      </c>
    </row>
    <row r="47" spans="1:13" ht="12.75">
      <c r="A47" s="2" t="s">
        <v>36</v>
      </c>
      <c r="B47" s="6"/>
      <c r="C47" s="6"/>
      <c r="D47" s="8">
        <f t="shared" si="12"/>
        <v>0</v>
      </c>
      <c r="E47" s="104" t="e">
        <f t="shared" si="13"/>
        <v>#DIV/0!</v>
      </c>
      <c r="F47" s="6"/>
      <c r="G47" s="6"/>
      <c r="H47" s="8">
        <f t="shared" si="14"/>
        <v>0</v>
      </c>
      <c r="I47" s="104" t="e">
        <f t="shared" si="15"/>
        <v>#DIV/0!</v>
      </c>
      <c r="J47" s="6"/>
      <c r="K47" s="6"/>
      <c r="L47" s="8">
        <f t="shared" si="16"/>
        <v>0</v>
      </c>
      <c r="M47" s="104" t="e">
        <f t="shared" si="17"/>
        <v>#DIV/0!</v>
      </c>
    </row>
    <row r="48" spans="1:13" ht="12.75">
      <c r="A48" s="2" t="s">
        <v>37</v>
      </c>
      <c r="B48" s="6"/>
      <c r="C48" s="6"/>
      <c r="D48" s="8">
        <f t="shared" si="12"/>
        <v>0</v>
      </c>
      <c r="E48" s="104" t="e">
        <f t="shared" si="13"/>
        <v>#DIV/0!</v>
      </c>
      <c r="F48" s="6"/>
      <c r="G48" s="6"/>
      <c r="H48" s="8">
        <f t="shared" si="14"/>
        <v>0</v>
      </c>
      <c r="I48" s="104" t="e">
        <f t="shared" si="15"/>
        <v>#DIV/0!</v>
      </c>
      <c r="J48" s="6"/>
      <c r="K48" s="6"/>
      <c r="L48" s="8">
        <f t="shared" si="16"/>
        <v>0</v>
      </c>
      <c r="M48" s="104" t="e">
        <f t="shared" si="17"/>
        <v>#DIV/0!</v>
      </c>
    </row>
    <row r="49" spans="1:13" ht="12.75">
      <c r="A49" s="2" t="s">
        <v>38</v>
      </c>
      <c r="B49" s="6"/>
      <c r="C49" s="6"/>
      <c r="D49" s="8">
        <f t="shared" si="12"/>
        <v>0</v>
      </c>
      <c r="E49" s="104" t="e">
        <f t="shared" si="13"/>
        <v>#DIV/0!</v>
      </c>
      <c r="F49" s="6"/>
      <c r="G49" s="6"/>
      <c r="H49" s="8">
        <f t="shared" si="14"/>
        <v>0</v>
      </c>
      <c r="I49" s="104" t="e">
        <f t="shared" si="15"/>
        <v>#DIV/0!</v>
      </c>
      <c r="J49" s="6"/>
      <c r="K49" s="6"/>
      <c r="L49" s="8">
        <f t="shared" si="16"/>
        <v>0</v>
      </c>
      <c r="M49" s="104" t="e">
        <f t="shared" si="17"/>
        <v>#DIV/0!</v>
      </c>
    </row>
    <row r="50" spans="1:13" ht="12.75">
      <c r="A50" s="2"/>
      <c r="B50" s="6"/>
      <c r="C50" s="6"/>
      <c r="D50" s="8">
        <f t="shared" si="12"/>
        <v>0</v>
      </c>
      <c r="E50" s="104" t="e">
        <f t="shared" si="13"/>
        <v>#DIV/0!</v>
      </c>
      <c r="F50" s="6"/>
      <c r="G50" s="6"/>
      <c r="H50" s="8">
        <f t="shared" si="14"/>
        <v>0</v>
      </c>
      <c r="I50" s="104" t="e">
        <f t="shared" si="15"/>
        <v>#DIV/0!</v>
      </c>
      <c r="J50" s="6"/>
      <c r="K50" s="6"/>
      <c r="L50" s="8">
        <f t="shared" si="16"/>
        <v>0</v>
      </c>
      <c r="M50" s="104" t="e">
        <f t="shared" si="17"/>
        <v>#DIV/0!</v>
      </c>
    </row>
    <row r="51" spans="1:13" ht="12.75">
      <c r="A51" s="2"/>
      <c r="B51" s="6"/>
      <c r="C51" s="6"/>
      <c r="D51" s="8">
        <f t="shared" si="12"/>
        <v>0</v>
      </c>
      <c r="E51" s="104" t="e">
        <f t="shared" si="13"/>
        <v>#DIV/0!</v>
      </c>
      <c r="F51" s="6"/>
      <c r="G51" s="6"/>
      <c r="H51" s="8">
        <f t="shared" si="14"/>
        <v>0</v>
      </c>
      <c r="I51" s="104" t="e">
        <f t="shared" si="15"/>
        <v>#DIV/0!</v>
      </c>
      <c r="J51" s="6"/>
      <c r="K51" s="6"/>
      <c r="L51" s="8">
        <f t="shared" si="16"/>
        <v>0</v>
      </c>
      <c r="M51" s="104" t="e">
        <f t="shared" si="17"/>
        <v>#DIV/0!</v>
      </c>
    </row>
    <row r="52" spans="1:13" ht="15">
      <c r="A52" s="3"/>
      <c r="B52" s="8"/>
      <c r="C52" s="8"/>
      <c r="D52" s="8">
        <f t="shared" si="12"/>
        <v>0</v>
      </c>
      <c r="E52" s="104" t="e">
        <f t="shared" si="13"/>
        <v>#DIV/0!</v>
      </c>
      <c r="F52" s="8"/>
      <c r="G52" s="8"/>
      <c r="H52" s="8">
        <f t="shared" si="14"/>
        <v>0</v>
      </c>
      <c r="I52" s="104" t="e">
        <f t="shared" si="15"/>
        <v>#DIV/0!</v>
      </c>
      <c r="J52" s="8"/>
      <c r="K52" s="8"/>
      <c r="L52" s="8">
        <f t="shared" si="16"/>
        <v>0</v>
      </c>
      <c r="M52" s="104" t="e">
        <f t="shared" si="17"/>
        <v>#DIV/0!</v>
      </c>
    </row>
    <row r="53" spans="1:13" ht="12.75">
      <c r="A53" s="2"/>
      <c r="B53" s="6"/>
      <c r="C53" s="6"/>
      <c r="D53" s="8">
        <f t="shared" si="12"/>
        <v>0</v>
      </c>
      <c r="E53" s="104" t="e">
        <f t="shared" si="13"/>
        <v>#DIV/0!</v>
      </c>
      <c r="F53" s="6"/>
      <c r="G53" s="6"/>
      <c r="H53" s="8">
        <f t="shared" si="14"/>
        <v>0</v>
      </c>
      <c r="I53" s="104" t="e">
        <f t="shared" si="15"/>
        <v>#DIV/0!</v>
      </c>
      <c r="J53" s="6"/>
      <c r="K53" s="6"/>
      <c r="L53" s="8">
        <f t="shared" si="16"/>
        <v>0</v>
      </c>
      <c r="M53" s="104" t="e">
        <f t="shared" si="17"/>
        <v>#DIV/0!</v>
      </c>
    </row>
    <row r="54" spans="1:13" ht="12.75">
      <c r="A54" s="2"/>
      <c r="B54" s="6"/>
      <c r="C54" s="6"/>
      <c r="D54" s="8">
        <f t="shared" si="12"/>
        <v>0</v>
      </c>
      <c r="E54" s="104" t="e">
        <f t="shared" si="13"/>
        <v>#DIV/0!</v>
      </c>
      <c r="F54" s="6"/>
      <c r="G54" s="6"/>
      <c r="H54" s="8">
        <f t="shared" si="14"/>
        <v>0</v>
      </c>
      <c r="I54" s="104" t="e">
        <f t="shared" si="15"/>
        <v>#DIV/0!</v>
      </c>
      <c r="J54" s="6"/>
      <c r="K54" s="6"/>
      <c r="L54" s="8">
        <f t="shared" si="16"/>
        <v>0</v>
      </c>
      <c r="M54" s="104" t="e">
        <f t="shared" si="17"/>
        <v>#DIV/0!</v>
      </c>
    </row>
    <row r="55" spans="1:13" ht="12.75">
      <c r="A55" s="2" t="s">
        <v>39</v>
      </c>
      <c r="B55" s="6"/>
      <c r="C55" s="6"/>
      <c r="D55" s="8">
        <f t="shared" si="12"/>
        <v>0</v>
      </c>
      <c r="E55" s="104" t="e">
        <f t="shared" si="13"/>
        <v>#DIV/0!</v>
      </c>
      <c r="F55" s="6"/>
      <c r="G55" s="6"/>
      <c r="H55" s="8">
        <f t="shared" si="14"/>
        <v>0</v>
      </c>
      <c r="I55" s="104" t="e">
        <f t="shared" si="15"/>
        <v>#DIV/0!</v>
      </c>
      <c r="J55" s="6"/>
      <c r="K55" s="6"/>
      <c r="L55" s="8">
        <f t="shared" si="16"/>
        <v>0</v>
      </c>
      <c r="M55" s="104" t="e">
        <f t="shared" si="17"/>
        <v>#DIV/0!</v>
      </c>
    </row>
    <row r="56" spans="1:13" ht="12.75">
      <c r="A56" s="2" t="s">
        <v>40</v>
      </c>
      <c r="B56" s="6"/>
      <c r="C56" s="6"/>
      <c r="D56" s="8">
        <f t="shared" si="12"/>
        <v>0</v>
      </c>
      <c r="E56" s="104" t="e">
        <f t="shared" si="13"/>
        <v>#DIV/0!</v>
      </c>
      <c r="F56" s="6"/>
      <c r="G56" s="6"/>
      <c r="H56" s="8">
        <f t="shared" si="14"/>
        <v>0</v>
      </c>
      <c r="I56" s="104" t="e">
        <f t="shared" si="15"/>
        <v>#DIV/0!</v>
      </c>
      <c r="J56" s="6"/>
      <c r="K56" s="6"/>
      <c r="L56" s="8">
        <f t="shared" si="16"/>
        <v>0</v>
      </c>
      <c r="M56" s="104" t="e">
        <f t="shared" si="17"/>
        <v>#DIV/0!</v>
      </c>
    </row>
    <row r="57" spans="1:13" ht="12.75">
      <c r="A57" s="17" t="s">
        <v>9</v>
      </c>
      <c r="B57" s="8">
        <f>SUM(B45:B56)</f>
        <v>0</v>
      </c>
      <c r="C57" s="8"/>
      <c r="D57" s="8">
        <f>SUM(D45:D56)</f>
        <v>0</v>
      </c>
      <c r="E57" s="104" t="e">
        <f t="shared" si="13"/>
        <v>#DIV/0!</v>
      </c>
      <c r="F57" s="8">
        <f>SUM(F45:F56)</f>
        <v>0</v>
      </c>
      <c r="G57" s="8"/>
      <c r="H57" s="8">
        <f>SUM(H45:H56)</f>
        <v>0</v>
      </c>
      <c r="I57" s="104" t="e">
        <f t="shared" si="15"/>
        <v>#DIV/0!</v>
      </c>
      <c r="J57" s="8">
        <f>SUM(J45:J56)</f>
        <v>0</v>
      </c>
      <c r="K57" s="8"/>
      <c r="L57" s="8">
        <f>SUM(L45:L56)</f>
        <v>0</v>
      </c>
      <c r="M57" s="104" t="e">
        <f t="shared" si="17"/>
        <v>#DIV/0!</v>
      </c>
    </row>
    <row r="58" spans="1:13" ht="12.75">
      <c r="A58" s="2" t="s">
        <v>41</v>
      </c>
      <c r="B58" s="6"/>
      <c r="C58" s="6"/>
      <c r="D58" s="8">
        <f>B58-C58</f>
        <v>0</v>
      </c>
      <c r="E58" s="104" t="e">
        <f t="shared" si="13"/>
        <v>#DIV/0!</v>
      </c>
      <c r="F58" s="6"/>
      <c r="G58" s="6"/>
      <c r="H58" s="8">
        <f>F58-G58</f>
        <v>0</v>
      </c>
      <c r="I58" s="104" t="e">
        <f t="shared" si="15"/>
        <v>#DIV/0!</v>
      </c>
      <c r="J58" s="6"/>
      <c r="K58" s="6"/>
      <c r="L58" s="8">
        <f>J58-K58</f>
        <v>0</v>
      </c>
      <c r="M58" s="104" t="e">
        <f t="shared" si="17"/>
        <v>#DIV/0!</v>
      </c>
    </row>
    <row r="59" spans="1:13" ht="12.75">
      <c r="A59" s="2" t="s">
        <v>42</v>
      </c>
      <c r="B59" s="6"/>
      <c r="C59" s="6"/>
      <c r="D59" s="8">
        <f aca="true" t="shared" si="18" ref="D59:D71">B59-C59</f>
        <v>0</v>
      </c>
      <c r="E59" s="104" t="e">
        <f t="shared" si="13"/>
        <v>#DIV/0!</v>
      </c>
      <c r="F59" s="6"/>
      <c r="G59" s="6"/>
      <c r="H59" s="8">
        <f aca="true" t="shared" si="19" ref="H59:H71">F59-G59</f>
        <v>0</v>
      </c>
      <c r="I59" s="104" t="e">
        <f t="shared" si="15"/>
        <v>#DIV/0!</v>
      </c>
      <c r="J59" s="6"/>
      <c r="K59" s="6"/>
      <c r="L59" s="8">
        <f aca="true" t="shared" si="20" ref="L59:L71">J59-K59</f>
        <v>0</v>
      </c>
      <c r="M59" s="104" t="e">
        <f t="shared" si="17"/>
        <v>#DIV/0!</v>
      </c>
    </row>
    <row r="60" spans="1:13" ht="12.75">
      <c r="A60" s="2" t="s">
        <v>43</v>
      </c>
      <c r="B60" s="6"/>
      <c r="C60" s="6"/>
      <c r="D60" s="8">
        <f t="shared" si="18"/>
        <v>0</v>
      </c>
      <c r="E60" s="104" t="e">
        <f t="shared" si="13"/>
        <v>#DIV/0!</v>
      </c>
      <c r="F60" s="6"/>
      <c r="G60" s="6"/>
      <c r="H60" s="8">
        <f t="shared" si="19"/>
        <v>0</v>
      </c>
      <c r="I60" s="104" t="e">
        <f t="shared" si="15"/>
        <v>#DIV/0!</v>
      </c>
      <c r="J60" s="6"/>
      <c r="K60" s="6"/>
      <c r="L60" s="8">
        <f t="shared" si="20"/>
        <v>0</v>
      </c>
      <c r="M60" s="104" t="e">
        <f t="shared" si="17"/>
        <v>#DIV/0!</v>
      </c>
    </row>
    <row r="61" spans="1:13" ht="12.75">
      <c r="A61" s="2" t="s">
        <v>13</v>
      </c>
      <c r="B61" s="6"/>
      <c r="C61" s="6"/>
      <c r="D61" s="8">
        <f t="shared" si="18"/>
        <v>0</v>
      </c>
      <c r="E61" s="104" t="e">
        <f t="shared" si="13"/>
        <v>#DIV/0!</v>
      </c>
      <c r="F61" s="6"/>
      <c r="G61" s="6"/>
      <c r="H61" s="8">
        <f t="shared" si="19"/>
        <v>0</v>
      </c>
      <c r="I61" s="104" t="e">
        <f t="shared" si="15"/>
        <v>#DIV/0!</v>
      </c>
      <c r="J61" s="6"/>
      <c r="K61" s="6"/>
      <c r="L61" s="8">
        <f t="shared" si="20"/>
        <v>0</v>
      </c>
      <c r="M61" s="104" t="e">
        <f t="shared" si="17"/>
        <v>#DIV/0!</v>
      </c>
    </row>
    <row r="62" spans="1:13" ht="12.75">
      <c r="A62" s="2" t="s">
        <v>14</v>
      </c>
      <c r="B62" s="6"/>
      <c r="C62" s="6"/>
      <c r="D62" s="8">
        <f t="shared" si="18"/>
        <v>0</v>
      </c>
      <c r="E62" s="104" t="e">
        <f aca="true" t="shared" si="21" ref="E62:E73">D62/$E$4</f>
        <v>#DIV/0!</v>
      </c>
      <c r="F62" s="6"/>
      <c r="G62" s="6"/>
      <c r="H62" s="8">
        <f t="shared" si="19"/>
        <v>0</v>
      </c>
      <c r="I62" s="104" t="e">
        <f aca="true" t="shared" si="22" ref="I62:I73">H62/$I$44</f>
        <v>#DIV/0!</v>
      </c>
      <c r="J62" s="6"/>
      <c r="K62" s="6"/>
      <c r="L62" s="8">
        <f t="shared" si="20"/>
        <v>0</v>
      </c>
      <c r="M62" s="104" t="e">
        <f aca="true" t="shared" si="23" ref="M62:M73">L62/$M$44</f>
        <v>#DIV/0!</v>
      </c>
    </row>
    <row r="63" spans="1:13" ht="12.75">
      <c r="A63" s="2" t="s">
        <v>44</v>
      </c>
      <c r="B63" s="6"/>
      <c r="C63" s="6"/>
      <c r="D63" s="8">
        <f t="shared" si="18"/>
        <v>0</v>
      </c>
      <c r="E63" s="104" t="e">
        <f t="shared" si="21"/>
        <v>#DIV/0!</v>
      </c>
      <c r="F63" s="6"/>
      <c r="G63" s="6"/>
      <c r="H63" s="8">
        <f t="shared" si="19"/>
        <v>0</v>
      </c>
      <c r="I63" s="104" t="e">
        <f t="shared" si="22"/>
        <v>#DIV/0!</v>
      </c>
      <c r="J63" s="6"/>
      <c r="K63" s="6"/>
      <c r="L63" s="8">
        <f t="shared" si="20"/>
        <v>0</v>
      </c>
      <c r="M63" s="104" t="e">
        <f t="shared" si="23"/>
        <v>#DIV/0!</v>
      </c>
    </row>
    <row r="64" spans="1:13" ht="12.75">
      <c r="A64" s="2" t="s">
        <v>45</v>
      </c>
      <c r="B64" s="6"/>
      <c r="C64" s="6"/>
      <c r="D64" s="8">
        <f t="shared" si="18"/>
        <v>0</v>
      </c>
      <c r="E64" s="104" t="e">
        <f t="shared" si="21"/>
        <v>#DIV/0!</v>
      </c>
      <c r="F64" s="6"/>
      <c r="G64" s="6"/>
      <c r="H64" s="8">
        <f t="shared" si="19"/>
        <v>0</v>
      </c>
      <c r="I64" s="104" t="e">
        <f t="shared" si="22"/>
        <v>#DIV/0!</v>
      </c>
      <c r="J64" s="6"/>
      <c r="K64" s="6"/>
      <c r="L64" s="8">
        <f t="shared" si="20"/>
        <v>0</v>
      </c>
      <c r="M64" s="104" t="e">
        <f t="shared" si="23"/>
        <v>#DIV/0!</v>
      </c>
    </row>
    <row r="65" spans="1:13" ht="12.75">
      <c r="A65" s="2" t="s">
        <v>46</v>
      </c>
      <c r="B65" s="6"/>
      <c r="C65" s="6"/>
      <c r="D65" s="8">
        <f t="shared" si="18"/>
        <v>0</v>
      </c>
      <c r="E65" s="104" t="e">
        <f t="shared" si="21"/>
        <v>#DIV/0!</v>
      </c>
      <c r="F65" s="6"/>
      <c r="G65" s="6"/>
      <c r="H65" s="8">
        <f t="shared" si="19"/>
        <v>0</v>
      </c>
      <c r="I65" s="104" t="e">
        <f t="shared" si="22"/>
        <v>#DIV/0!</v>
      </c>
      <c r="J65" s="6"/>
      <c r="K65" s="6"/>
      <c r="L65" s="8">
        <f t="shared" si="20"/>
        <v>0</v>
      </c>
      <c r="M65" s="104" t="e">
        <f t="shared" si="23"/>
        <v>#DIV/0!</v>
      </c>
    </row>
    <row r="66" spans="1:13" ht="12.75">
      <c r="A66" s="2" t="s">
        <v>47</v>
      </c>
      <c r="B66" s="6"/>
      <c r="C66" s="6"/>
      <c r="D66" s="8">
        <f t="shared" si="18"/>
        <v>0</v>
      </c>
      <c r="E66" s="104" t="e">
        <f t="shared" si="21"/>
        <v>#DIV/0!</v>
      </c>
      <c r="F66" s="6"/>
      <c r="G66" s="6"/>
      <c r="H66" s="8">
        <f t="shared" si="19"/>
        <v>0</v>
      </c>
      <c r="I66" s="104" t="e">
        <f t="shared" si="22"/>
        <v>#DIV/0!</v>
      </c>
      <c r="J66" s="6"/>
      <c r="K66" s="6"/>
      <c r="L66" s="8">
        <f t="shared" si="20"/>
        <v>0</v>
      </c>
      <c r="M66" s="104" t="e">
        <f t="shared" si="23"/>
        <v>#DIV/0!</v>
      </c>
    </row>
    <row r="67" spans="1:13" ht="12.75">
      <c r="A67" s="2"/>
      <c r="B67" s="6"/>
      <c r="C67" s="6"/>
      <c r="D67" s="8">
        <f t="shared" si="18"/>
        <v>0</v>
      </c>
      <c r="E67" s="104" t="e">
        <f t="shared" si="21"/>
        <v>#DIV/0!</v>
      </c>
      <c r="F67" s="6"/>
      <c r="G67" s="6"/>
      <c r="H67" s="8">
        <f t="shared" si="19"/>
        <v>0</v>
      </c>
      <c r="I67" s="104" t="e">
        <f t="shared" si="22"/>
        <v>#DIV/0!</v>
      </c>
      <c r="J67" s="6"/>
      <c r="K67" s="6"/>
      <c r="L67" s="8">
        <f t="shared" si="20"/>
        <v>0</v>
      </c>
      <c r="M67" s="104" t="e">
        <f t="shared" si="23"/>
        <v>#DIV/0!</v>
      </c>
    </row>
    <row r="68" spans="1:13" ht="12.75">
      <c r="A68" s="2" t="s">
        <v>48</v>
      </c>
      <c r="B68" s="6"/>
      <c r="C68" s="6"/>
      <c r="D68" s="8">
        <f t="shared" si="18"/>
        <v>0</v>
      </c>
      <c r="E68" s="104" t="e">
        <f t="shared" si="21"/>
        <v>#DIV/0!</v>
      </c>
      <c r="F68" s="6"/>
      <c r="G68" s="6"/>
      <c r="H68" s="8">
        <f t="shared" si="19"/>
        <v>0</v>
      </c>
      <c r="I68" s="104" t="e">
        <f t="shared" si="22"/>
        <v>#DIV/0!</v>
      </c>
      <c r="J68" s="6"/>
      <c r="K68" s="6"/>
      <c r="L68" s="8">
        <f t="shared" si="20"/>
        <v>0</v>
      </c>
      <c r="M68" s="104" t="e">
        <f t="shared" si="23"/>
        <v>#DIV/0!</v>
      </c>
    </row>
    <row r="69" spans="1:13" ht="12.75">
      <c r="A69" s="2" t="s">
        <v>49</v>
      </c>
      <c r="B69" s="6"/>
      <c r="C69" s="6"/>
      <c r="D69" s="8">
        <f t="shared" si="18"/>
        <v>0</v>
      </c>
      <c r="E69" s="104" t="e">
        <f t="shared" si="21"/>
        <v>#DIV/0!</v>
      </c>
      <c r="F69" s="6"/>
      <c r="G69" s="6"/>
      <c r="H69" s="8">
        <f t="shared" si="19"/>
        <v>0</v>
      </c>
      <c r="I69" s="104" t="e">
        <f t="shared" si="22"/>
        <v>#DIV/0!</v>
      </c>
      <c r="J69" s="6"/>
      <c r="K69" s="6"/>
      <c r="L69" s="8">
        <f t="shared" si="20"/>
        <v>0</v>
      </c>
      <c r="M69" s="104" t="e">
        <f t="shared" si="23"/>
        <v>#DIV/0!</v>
      </c>
    </row>
    <row r="70" spans="1:13" ht="12.75">
      <c r="A70" s="2" t="s">
        <v>50</v>
      </c>
      <c r="B70" s="6"/>
      <c r="C70" s="6"/>
      <c r="D70" s="8">
        <f t="shared" si="18"/>
        <v>0</v>
      </c>
      <c r="E70" s="104" t="e">
        <f t="shared" si="21"/>
        <v>#DIV/0!</v>
      </c>
      <c r="F70" s="6"/>
      <c r="G70" s="6"/>
      <c r="H70" s="8">
        <f t="shared" si="19"/>
        <v>0</v>
      </c>
      <c r="I70" s="104" t="e">
        <f t="shared" si="22"/>
        <v>#DIV/0!</v>
      </c>
      <c r="J70" s="6"/>
      <c r="K70" s="6"/>
      <c r="L70" s="8">
        <f t="shared" si="20"/>
        <v>0</v>
      </c>
      <c r="M70" s="104" t="e">
        <f t="shared" si="23"/>
        <v>#DIV/0!</v>
      </c>
    </row>
    <row r="71" spans="1:13" ht="12.75">
      <c r="A71" s="2"/>
      <c r="B71" s="6"/>
      <c r="C71" s="6"/>
      <c r="D71" s="8">
        <f t="shared" si="18"/>
        <v>0</v>
      </c>
      <c r="E71" s="104" t="e">
        <f t="shared" si="21"/>
        <v>#DIV/0!</v>
      </c>
      <c r="F71" s="6"/>
      <c r="G71" s="6"/>
      <c r="H71" s="8">
        <f t="shared" si="19"/>
        <v>0</v>
      </c>
      <c r="I71" s="104" t="e">
        <f t="shared" si="22"/>
        <v>#DIV/0!</v>
      </c>
      <c r="J71" s="6"/>
      <c r="K71" s="6"/>
      <c r="L71" s="8">
        <f t="shared" si="20"/>
        <v>0</v>
      </c>
      <c r="M71" s="104" t="e">
        <f t="shared" si="23"/>
        <v>#DIV/0!</v>
      </c>
    </row>
    <row r="72" spans="1:13" ht="13.5" thickBot="1">
      <c r="A72" s="17" t="s">
        <v>51</v>
      </c>
      <c r="B72" s="8">
        <f>SUM(B58:B71)</f>
        <v>0</v>
      </c>
      <c r="C72" s="8"/>
      <c r="D72" s="8">
        <f>SUM(D58:D71)</f>
        <v>0</v>
      </c>
      <c r="E72" s="104" t="e">
        <f t="shared" si="21"/>
        <v>#DIV/0!</v>
      </c>
      <c r="F72" s="8">
        <f>SUM(F58:F71)</f>
        <v>0</v>
      </c>
      <c r="G72" s="8"/>
      <c r="H72" s="8">
        <f>SUM(H58:H71)</f>
        <v>0</v>
      </c>
      <c r="I72" s="104" t="e">
        <f t="shared" si="22"/>
        <v>#DIV/0!</v>
      </c>
      <c r="J72" s="8">
        <f>SUM(J58:J71)</f>
        <v>0</v>
      </c>
      <c r="K72" s="8"/>
      <c r="L72" s="8">
        <f>SUM(L58:L71)</f>
        <v>0</v>
      </c>
      <c r="M72" s="104" t="e">
        <f t="shared" si="23"/>
        <v>#DIV/0!</v>
      </c>
    </row>
    <row r="73" spans="1:13" ht="17.25" thickBot="1" thickTop="1">
      <c r="A73" s="4" t="s">
        <v>20</v>
      </c>
      <c r="B73" s="14">
        <f>B57-B72</f>
        <v>0</v>
      </c>
      <c r="C73" s="14"/>
      <c r="D73" s="10">
        <f>D57-D72</f>
        <v>0</v>
      </c>
      <c r="E73" s="104" t="e">
        <f t="shared" si="21"/>
        <v>#DIV/0!</v>
      </c>
      <c r="F73" s="14">
        <f>F57-F72</f>
        <v>0</v>
      </c>
      <c r="G73" s="14"/>
      <c r="H73" s="10">
        <f>H57-H72</f>
        <v>0</v>
      </c>
      <c r="I73" s="104" t="e">
        <f t="shared" si="22"/>
        <v>#DIV/0!</v>
      </c>
      <c r="J73" s="14">
        <f>J57-J72</f>
        <v>0</v>
      </c>
      <c r="K73" s="14"/>
      <c r="L73" s="10">
        <f>L57-L72</f>
        <v>0</v>
      </c>
      <c r="M73" s="104" t="e">
        <f t="shared" si="23"/>
        <v>#DIV/0!</v>
      </c>
    </row>
    <row r="74" spans="1:4" ht="13.5" thickTop="1">
      <c r="A74" s="13"/>
      <c r="B74" s="7"/>
      <c r="C74" s="7"/>
      <c r="D74" s="14"/>
    </row>
    <row r="77" ht="13.5" thickBot="1"/>
    <row r="78" spans="4:13" ht="13.5" thickBot="1">
      <c r="D78" s="16" t="s">
        <v>25</v>
      </c>
      <c r="F78" s="1"/>
      <c r="G78" s="1"/>
      <c r="H78" s="16" t="s">
        <v>26</v>
      </c>
      <c r="I78" s="18"/>
      <c r="J78" s="1"/>
      <c r="K78" s="1"/>
      <c r="L78" s="16" t="s">
        <v>27</v>
      </c>
      <c r="M78" s="18"/>
    </row>
    <row r="79" spans="1:13" ht="16.5" thickBot="1">
      <c r="A79" s="15" t="s">
        <v>28</v>
      </c>
      <c r="B79" s="16" t="s">
        <v>29</v>
      </c>
      <c r="C79" s="16" t="s">
        <v>30</v>
      </c>
      <c r="D79" s="16" t="s">
        <v>31</v>
      </c>
      <c r="E79" s="19" t="s">
        <v>32</v>
      </c>
      <c r="F79" s="16" t="s">
        <v>29</v>
      </c>
      <c r="G79" s="16" t="s">
        <v>30</v>
      </c>
      <c r="H79" s="16" t="s">
        <v>31</v>
      </c>
      <c r="I79" s="19" t="s">
        <v>32</v>
      </c>
      <c r="J79" s="16" t="s">
        <v>29</v>
      </c>
      <c r="K79" s="16" t="s">
        <v>30</v>
      </c>
      <c r="L79" s="16" t="s">
        <v>31</v>
      </c>
      <c r="M79" s="19" t="s">
        <v>32</v>
      </c>
    </row>
    <row r="80" spans="1:13" ht="12.75">
      <c r="A80" t="s">
        <v>33</v>
      </c>
      <c r="B80" s="272"/>
      <c r="C80" s="272"/>
      <c r="D80" s="273"/>
      <c r="E80" s="9"/>
      <c r="F80" s="272"/>
      <c r="G80" s="272"/>
      <c r="H80" s="273"/>
      <c r="I80" s="9"/>
      <c r="J80" s="272"/>
      <c r="K80" s="272"/>
      <c r="L80" s="273"/>
      <c r="M80" s="9"/>
    </row>
    <row r="81" spans="1:13" ht="12.75">
      <c r="A81" s="2" t="s">
        <v>34</v>
      </c>
      <c r="B81" s="6"/>
      <c r="C81" s="6"/>
      <c r="D81" s="8">
        <f>B81+C81</f>
        <v>0</v>
      </c>
      <c r="E81" s="104" t="e">
        <f>D81/$E$80</f>
        <v>#DIV/0!</v>
      </c>
      <c r="F81" s="6"/>
      <c r="G81" s="6"/>
      <c r="H81" s="8">
        <f>F81+G81</f>
        <v>0</v>
      </c>
      <c r="I81" s="104" t="e">
        <f>H81/$I$80</f>
        <v>#DIV/0!</v>
      </c>
      <c r="J81" s="6"/>
      <c r="K81" s="6"/>
      <c r="L81" s="8">
        <f>J81+K81</f>
        <v>0</v>
      </c>
      <c r="M81" s="104" t="e">
        <f>L81/$M$80</f>
        <v>#DIV/0!</v>
      </c>
    </row>
    <row r="82" spans="1:13" ht="12.75">
      <c r="A82" s="2" t="s">
        <v>35</v>
      </c>
      <c r="B82" s="6"/>
      <c r="C82" s="6"/>
      <c r="D82" s="8">
        <f aca="true" t="shared" si="24" ref="D82:D92">B82+C82</f>
        <v>0</v>
      </c>
      <c r="E82" s="104" t="e">
        <f aca="true" t="shared" si="25" ref="E82:E97">D82/$E$80</f>
        <v>#DIV/0!</v>
      </c>
      <c r="F82" s="6"/>
      <c r="G82" s="6"/>
      <c r="H82" s="8">
        <f aca="true" t="shared" si="26" ref="H82:H92">F82+G82</f>
        <v>0</v>
      </c>
      <c r="I82" s="104" t="e">
        <f aca="true" t="shared" si="27" ref="I82:I97">H82/$I$80</f>
        <v>#DIV/0!</v>
      </c>
      <c r="J82" s="6"/>
      <c r="K82" s="6"/>
      <c r="L82" s="8">
        <f aca="true" t="shared" si="28" ref="L82:L92">J82+K82</f>
        <v>0</v>
      </c>
      <c r="M82" s="104" t="e">
        <f aca="true" t="shared" si="29" ref="M82:M97">L82/$M$80</f>
        <v>#DIV/0!</v>
      </c>
    </row>
    <row r="83" spans="1:13" ht="12.75">
      <c r="A83" s="2" t="s">
        <v>36</v>
      </c>
      <c r="B83" s="6"/>
      <c r="C83" s="6"/>
      <c r="D83" s="8">
        <f t="shared" si="24"/>
        <v>0</v>
      </c>
      <c r="E83" s="104" t="e">
        <f t="shared" si="25"/>
        <v>#DIV/0!</v>
      </c>
      <c r="F83" s="6"/>
      <c r="G83" s="6"/>
      <c r="H83" s="8">
        <f t="shared" si="26"/>
        <v>0</v>
      </c>
      <c r="I83" s="104" t="e">
        <f t="shared" si="27"/>
        <v>#DIV/0!</v>
      </c>
      <c r="J83" s="6"/>
      <c r="K83" s="6"/>
      <c r="L83" s="8">
        <f t="shared" si="28"/>
        <v>0</v>
      </c>
      <c r="M83" s="104" t="e">
        <f t="shared" si="29"/>
        <v>#DIV/0!</v>
      </c>
    </row>
    <row r="84" spans="1:13" ht="12.75">
      <c r="A84" s="2" t="s">
        <v>37</v>
      </c>
      <c r="B84" s="6"/>
      <c r="C84" s="6"/>
      <c r="D84" s="8">
        <f t="shared" si="24"/>
        <v>0</v>
      </c>
      <c r="E84" s="104" t="e">
        <f t="shared" si="25"/>
        <v>#DIV/0!</v>
      </c>
      <c r="F84" s="6"/>
      <c r="G84" s="6"/>
      <c r="H84" s="8">
        <f t="shared" si="26"/>
        <v>0</v>
      </c>
      <c r="I84" s="104" t="e">
        <f t="shared" si="27"/>
        <v>#DIV/0!</v>
      </c>
      <c r="J84" s="6"/>
      <c r="K84" s="6"/>
      <c r="L84" s="8">
        <f t="shared" si="28"/>
        <v>0</v>
      </c>
      <c r="M84" s="104" t="e">
        <f t="shared" si="29"/>
        <v>#DIV/0!</v>
      </c>
    </row>
    <row r="85" spans="1:13" ht="12.75">
      <c r="A85" s="2" t="s">
        <v>38</v>
      </c>
      <c r="B85" s="6"/>
      <c r="C85" s="6"/>
      <c r="D85" s="8">
        <f t="shared" si="24"/>
        <v>0</v>
      </c>
      <c r="E85" s="104" t="e">
        <f t="shared" si="25"/>
        <v>#DIV/0!</v>
      </c>
      <c r="F85" s="6"/>
      <c r="G85" s="6"/>
      <c r="H85" s="8">
        <f t="shared" si="26"/>
        <v>0</v>
      </c>
      <c r="I85" s="104" t="e">
        <f t="shared" si="27"/>
        <v>#DIV/0!</v>
      </c>
      <c r="J85" s="6"/>
      <c r="K85" s="6"/>
      <c r="L85" s="8">
        <f t="shared" si="28"/>
        <v>0</v>
      </c>
      <c r="M85" s="104" t="e">
        <f t="shared" si="29"/>
        <v>#DIV/0!</v>
      </c>
    </row>
    <row r="86" spans="1:13" ht="12.75">
      <c r="A86" s="2"/>
      <c r="B86" s="6"/>
      <c r="C86" s="6"/>
      <c r="D86" s="8">
        <f t="shared" si="24"/>
        <v>0</v>
      </c>
      <c r="E86" s="104" t="e">
        <f t="shared" si="25"/>
        <v>#DIV/0!</v>
      </c>
      <c r="F86" s="6"/>
      <c r="G86" s="6"/>
      <c r="H86" s="8">
        <f t="shared" si="26"/>
        <v>0</v>
      </c>
      <c r="I86" s="104" t="e">
        <f t="shared" si="27"/>
        <v>#DIV/0!</v>
      </c>
      <c r="J86" s="6"/>
      <c r="K86" s="6"/>
      <c r="L86" s="8">
        <f t="shared" si="28"/>
        <v>0</v>
      </c>
      <c r="M86" s="104" t="e">
        <f t="shared" si="29"/>
        <v>#DIV/0!</v>
      </c>
    </row>
    <row r="87" spans="1:13" ht="12.75">
      <c r="A87" s="2"/>
      <c r="B87" s="6"/>
      <c r="C87" s="6"/>
      <c r="D87" s="8">
        <f t="shared" si="24"/>
        <v>0</v>
      </c>
      <c r="E87" s="104" t="e">
        <f t="shared" si="25"/>
        <v>#DIV/0!</v>
      </c>
      <c r="F87" s="6"/>
      <c r="G87" s="6"/>
      <c r="H87" s="8">
        <f t="shared" si="26"/>
        <v>0</v>
      </c>
      <c r="I87" s="104" t="e">
        <f t="shared" si="27"/>
        <v>#DIV/0!</v>
      </c>
      <c r="J87" s="6"/>
      <c r="K87" s="6"/>
      <c r="L87" s="8">
        <f t="shared" si="28"/>
        <v>0</v>
      </c>
      <c r="M87" s="104" t="e">
        <f t="shared" si="29"/>
        <v>#DIV/0!</v>
      </c>
    </row>
    <row r="88" spans="1:13" ht="15">
      <c r="A88" s="3"/>
      <c r="B88" s="8"/>
      <c r="C88" s="8"/>
      <c r="D88" s="8">
        <f t="shared" si="24"/>
        <v>0</v>
      </c>
      <c r="E88" s="104" t="e">
        <f t="shared" si="25"/>
        <v>#DIV/0!</v>
      </c>
      <c r="F88" s="8"/>
      <c r="G88" s="8"/>
      <c r="H88" s="8">
        <f t="shared" si="26"/>
        <v>0</v>
      </c>
      <c r="I88" s="104" t="e">
        <f t="shared" si="27"/>
        <v>#DIV/0!</v>
      </c>
      <c r="J88" s="8"/>
      <c r="K88" s="8"/>
      <c r="L88" s="8">
        <f t="shared" si="28"/>
        <v>0</v>
      </c>
      <c r="M88" s="104" t="e">
        <f t="shared" si="29"/>
        <v>#DIV/0!</v>
      </c>
    </row>
    <row r="89" spans="1:13" ht="12.75">
      <c r="A89" s="2"/>
      <c r="B89" s="6"/>
      <c r="C89" s="6"/>
      <c r="D89" s="8">
        <f t="shared" si="24"/>
        <v>0</v>
      </c>
      <c r="E89" s="104" t="e">
        <f t="shared" si="25"/>
        <v>#DIV/0!</v>
      </c>
      <c r="F89" s="6"/>
      <c r="G89" s="6"/>
      <c r="H89" s="8">
        <f t="shared" si="26"/>
        <v>0</v>
      </c>
      <c r="I89" s="104" t="e">
        <f t="shared" si="27"/>
        <v>#DIV/0!</v>
      </c>
      <c r="J89" s="6"/>
      <c r="K89" s="6"/>
      <c r="L89" s="8">
        <f t="shared" si="28"/>
        <v>0</v>
      </c>
      <c r="M89" s="104" t="e">
        <f t="shared" si="29"/>
        <v>#DIV/0!</v>
      </c>
    </row>
    <row r="90" spans="1:13" ht="12.75">
      <c r="A90" s="2"/>
      <c r="B90" s="6"/>
      <c r="C90" s="6"/>
      <c r="D90" s="8">
        <f t="shared" si="24"/>
        <v>0</v>
      </c>
      <c r="E90" s="104" t="e">
        <f t="shared" si="25"/>
        <v>#DIV/0!</v>
      </c>
      <c r="F90" s="6"/>
      <c r="G90" s="6"/>
      <c r="H90" s="8">
        <f t="shared" si="26"/>
        <v>0</v>
      </c>
      <c r="I90" s="104" t="e">
        <f t="shared" si="27"/>
        <v>#DIV/0!</v>
      </c>
      <c r="J90" s="6"/>
      <c r="K90" s="6"/>
      <c r="L90" s="8">
        <f t="shared" si="28"/>
        <v>0</v>
      </c>
      <c r="M90" s="104" t="e">
        <f t="shared" si="29"/>
        <v>#DIV/0!</v>
      </c>
    </row>
    <row r="91" spans="1:13" ht="12.75">
      <c r="A91" s="2" t="s">
        <v>39</v>
      </c>
      <c r="B91" s="6"/>
      <c r="C91" s="6"/>
      <c r="D91" s="8">
        <f t="shared" si="24"/>
        <v>0</v>
      </c>
      <c r="E91" s="104" t="e">
        <f t="shared" si="25"/>
        <v>#DIV/0!</v>
      </c>
      <c r="F91" s="6"/>
      <c r="G91" s="6"/>
      <c r="H91" s="8">
        <f t="shared" si="26"/>
        <v>0</v>
      </c>
      <c r="I91" s="104" t="e">
        <f t="shared" si="27"/>
        <v>#DIV/0!</v>
      </c>
      <c r="J91" s="6"/>
      <c r="K91" s="6"/>
      <c r="L91" s="8">
        <f t="shared" si="28"/>
        <v>0</v>
      </c>
      <c r="M91" s="104" t="e">
        <f t="shared" si="29"/>
        <v>#DIV/0!</v>
      </c>
    </row>
    <row r="92" spans="1:13" ht="12.75">
      <c r="A92" s="2" t="s">
        <v>40</v>
      </c>
      <c r="B92" s="6"/>
      <c r="C92" s="6"/>
      <c r="D92" s="8">
        <f t="shared" si="24"/>
        <v>0</v>
      </c>
      <c r="E92" s="104" t="e">
        <f t="shared" si="25"/>
        <v>#DIV/0!</v>
      </c>
      <c r="F92" s="6"/>
      <c r="G92" s="6"/>
      <c r="H92" s="8">
        <f t="shared" si="26"/>
        <v>0</v>
      </c>
      <c r="I92" s="104" t="e">
        <f t="shared" si="27"/>
        <v>#DIV/0!</v>
      </c>
      <c r="J92" s="6"/>
      <c r="K92" s="6"/>
      <c r="L92" s="8">
        <f t="shared" si="28"/>
        <v>0</v>
      </c>
      <c r="M92" s="104" t="e">
        <f t="shared" si="29"/>
        <v>#DIV/0!</v>
      </c>
    </row>
    <row r="93" spans="1:13" ht="12.75">
      <c r="A93" s="17" t="s">
        <v>9</v>
      </c>
      <c r="B93" s="8">
        <f>SUM(B81:B92)</f>
        <v>0</v>
      </c>
      <c r="C93" s="8"/>
      <c r="D93" s="8">
        <f>SUM(D81:D92)</f>
        <v>0</v>
      </c>
      <c r="E93" s="104" t="e">
        <f t="shared" si="25"/>
        <v>#DIV/0!</v>
      </c>
      <c r="F93" s="8">
        <f>SUM(F81:F92)</f>
        <v>0</v>
      </c>
      <c r="G93" s="8"/>
      <c r="H93" s="8">
        <f>SUM(H81:H92)</f>
        <v>0</v>
      </c>
      <c r="I93" s="104" t="e">
        <f t="shared" si="27"/>
        <v>#DIV/0!</v>
      </c>
      <c r="J93" s="8">
        <f>SUM(J81:J92)</f>
        <v>0</v>
      </c>
      <c r="K93" s="8"/>
      <c r="L93" s="8">
        <f>SUM(L81:L92)</f>
        <v>0</v>
      </c>
      <c r="M93" s="104" t="e">
        <f t="shared" si="29"/>
        <v>#DIV/0!</v>
      </c>
    </row>
    <row r="94" spans="1:13" ht="12.75">
      <c r="A94" s="2" t="s">
        <v>41</v>
      </c>
      <c r="B94" s="6"/>
      <c r="C94" s="6"/>
      <c r="D94" s="8">
        <f>B94-C94</f>
        <v>0</v>
      </c>
      <c r="E94" s="104" t="e">
        <f t="shared" si="25"/>
        <v>#DIV/0!</v>
      </c>
      <c r="F94" s="6"/>
      <c r="G94" s="6"/>
      <c r="H94" s="8">
        <f>F94-G94</f>
        <v>0</v>
      </c>
      <c r="I94" s="104" t="e">
        <f t="shared" si="27"/>
        <v>#DIV/0!</v>
      </c>
      <c r="J94" s="6"/>
      <c r="K94" s="6"/>
      <c r="L94" s="8">
        <f>J94-K94</f>
        <v>0</v>
      </c>
      <c r="M94" s="104" t="e">
        <f t="shared" si="29"/>
        <v>#DIV/0!</v>
      </c>
    </row>
    <row r="95" spans="1:13" ht="12.75">
      <c r="A95" s="2" t="s">
        <v>42</v>
      </c>
      <c r="B95" s="6"/>
      <c r="C95" s="6"/>
      <c r="D95" s="8">
        <f aca="true" t="shared" si="30" ref="D95:D107">B95-C95</f>
        <v>0</v>
      </c>
      <c r="E95" s="104" t="e">
        <f t="shared" si="25"/>
        <v>#DIV/0!</v>
      </c>
      <c r="F95" s="6"/>
      <c r="G95" s="6"/>
      <c r="H95" s="8">
        <f aca="true" t="shared" si="31" ref="H95:H107">F95-G95</f>
        <v>0</v>
      </c>
      <c r="I95" s="104" t="e">
        <f t="shared" si="27"/>
        <v>#DIV/0!</v>
      </c>
      <c r="J95" s="6"/>
      <c r="K95" s="6"/>
      <c r="L95" s="8">
        <f aca="true" t="shared" si="32" ref="L95:L107">J95-K95</f>
        <v>0</v>
      </c>
      <c r="M95" s="104" t="e">
        <f t="shared" si="29"/>
        <v>#DIV/0!</v>
      </c>
    </row>
    <row r="96" spans="1:13" ht="12.75">
      <c r="A96" s="2" t="s">
        <v>43</v>
      </c>
      <c r="B96" s="6"/>
      <c r="C96" s="6"/>
      <c r="D96" s="8">
        <f t="shared" si="30"/>
        <v>0</v>
      </c>
      <c r="E96" s="104" t="e">
        <f t="shared" si="25"/>
        <v>#DIV/0!</v>
      </c>
      <c r="F96" s="6"/>
      <c r="G96" s="6"/>
      <c r="H96" s="8">
        <f t="shared" si="31"/>
        <v>0</v>
      </c>
      <c r="I96" s="104" t="e">
        <f t="shared" si="27"/>
        <v>#DIV/0!</v>
      </c>
      <c r="J96" s="6"/>
      <c r="K96" s="6"/>
      <c r="L96" s="8">
        <f t="shared" si="32"/>
        <v>0</v>
      </c>
      <c r="M96" s="104" t="e">
        <f t="shared" si="29"/>
        <v>#DIV/0!</v>
      </c>
    </row>
    <row r="97" spans="1:13" ht="12.75">
      <c r="A97" s="2" t="s">
        <v>13</v>
      </c>
      <c r="B97" s="6"/>
      <c r="C97" s="6"/>
      <c r="D97" s="8">
        <f t="shared" si="30"/>
        <v>0</v>
      </c>
      <c r="E97" s="104" t="e">
        <f t="shared" si="25"/>
        <v>#DIV/0!</v>
      </c>
      <c r="F97" s="6"/>
      <c r="G97" s="6"/>
      <c r="H97" s="8">
        <f t="shared" si="31"/>
        <v>0</v>
      </c>
      <c r="I97" s="104" t="e">
        <f t="shared" si="27"/>
        <v>#DIV/0!</v>
      </c>
      <c r="J97" s="6"/>
      <c r="K97" s="6"/>
      <c r="L97" s="8">
        <f t="shared" si="32"/>
        <v>0</v>
      </c>
      <c r="M97" s="104" t="e">
        <f t="shared" si="29"/>
        <v>#DIV/0!</v>
      </c>
    </row>
    <row r="98" spans="1:13" ht="12.75">
      <c r="A98" s="2" t="s">
        <v>14</v>
      </c>
      <c r="B98" s="6"/>
      <c r="C98" s="6"/>
      <c r="D98" s="8">
        <f t="shared" si="30"/>
        <v>0</v>
      </c>
      <c r="E98" s="104" t="e">
        <f aca="true" t="shared" si="33" ref="E98:E109">D98/$E$80</f>
        <v>#DIV/0!</v>
      </c>
      <c r="F98" s="6"/>
      <c r="G98" s="6"/>
      <c r="H98" s="8">
        <f t="shared" si="31"/>
        <v>0</v>
      </c>
      <c r="I98" s="104" t="e">
        <f aca="true" t="shared" si="34" ref="I98:I109">H98/$I$80</f>
        <v>#DIV/0!</v>
      </c>
      <c r="J98" s="6"/>
      <c r="K98" s="6"/>
      <c r="L98" s="8">
        <f t="shared" si="32"/>
        <v>0</v>
      </c>
      <c r="M98" s="104" t="e">
        <f aca="true" t="shared" si="35" ref="M98:M109">L98/$M$80</f>
        <v>#DIV/0!</v>
      </c>
    </row>
    <row r="99" spans="1:13" ht="12.75">
      <c r="A99" s="2" t="s">
        <v>44</v>
      </c>
      <c r="B99" s="6"/>
      <c r="C99" s="6"/>
      <c r="D99" s="8">
        <f t="shared" si="30"/>
        <v>0</v>
      </c>
      <c r="E99" s="104" t="e">
        <f t="shared" si="33"/>
        <v>#DIV/0!</v>
      </c>
      <c r="F99" s="6"/>
      <c r="G99" s="6"/>
      <c r="H99" s="8">
        <f t="shared" si="31"/>
        <v>0</v>
      </c>
      <c r="I99" s="104" t="e">
        <f t="shared" si="34"/>
        <v>#DIV/0!</v>
      </c>
      <c r="J99" s="6"/>
      <c r="K99" s="6"/>
      <c r="L99" s="8">
        <f t="shared" si="32"/>
        <v>0</v>
      </c>
      <c r="M99" s="104" t="e">
        <f t="shared" si="35"/>
        <v>#DIV/0!</v>
      </c>
    </row>
    <row r="100" spans="1:13" ht="12.75">
      <c r="A100" s="2" t="s">
        <v>45</v>
      </c>
      <c r="B100" s="6"/>
      <c r="C100" s="6"/>
      <c r="D100" s="8">
        <f t="shared" si="30"/>
        <v>0</v>
      </c>
      <c r="E100" s="104" t="e">
        <f t="shared" si="33"/>
        <v>#DIV/0!</v>
      </c>
      <c r="F100" s="6"/>
      <c r="G100" s="6"/>
      <c r="H100" s="8">
        <f t="shared" si="31"/>
        <v>0</v>
      </c>
      <c r="I100" s="104" t="e">
        <f t="shared" si="34"/>
        <v>#DIV/0!</v>
      </c>
      <c r="J100" s="6"/>
      <c r="K100" s="6"/>
      <c r="L100" s="8">
        <f t="shared" si="32"/>
        <v>0</v>
      </c>
      <c r="M100" s="104" t="e">
        <f t="shared" si="35"/>
        <v>#DIV/0!</v>
      </c>
    </row>
    <row r="101" spans="1:13" ht="12.75">
      <c r="A101" s="2" t="s">
        <v>46</v>
      </c>
      <c r="B101" s="6"/>
      <c r="C101" s="6"/>
      <c r="D101" s="8">
        <f t="shared" si="30"/>
        <v>0</v>
      </c>
      <c r="E101" s="104" t="e">
        <f t="shared" si="33"/>
        <v>#DIV/0!</v>
      </c>
      <c r="F101" s="6"/>
      <c r="G101" s="6"/>
      <c r="H101" s="8">
        <f t="shared" si="31"/>
        <v>0</v>
      </c>
      <c r="I101" s="104" t="e">
        <f t="shared" si="34"/>
        <v>#DIV/0!</v>
      </c>
      <c r="J101" s="6"/>
      <c r="K101" s="6"/>
      <c r="L101" s="8">
        <f t="shared" si="32"/>
        <v>0</v>
      </c>
      <c r="M101" s="104" t="e">
        <f t="shared" si="35"/>
        <v>#DIV/0!</v>
      </c>
    </row>
    <row r="102" spans="1:13" ht="12.75">
      <c r="A102" s="2" t="s">
        <v>47</v>
      </c>
      <c r="B102" s="6"/>
      <c r="C102" s="6"/>
      <c r="D102" s="8">
        <f t="shared" si="30"/>
        <v>0</v>
      </c>
      <c r="E102" s="104" t="e">
        <f t="shared" si="33"/>
        <v>#DIV/0!</v>
      </c>
      <c r="F102" s="6"/>
      <c r="G102" s="6"/>
      <c r="H102" s="8">
        <f t="shared" si="31"/>
        <v>0</v>
      </c>
      <c r="I102" s="104" t="e">
        <f t="shared" si="34"/>
        <v>#DIV/0!</v>
      </c>
      <c r="J102" s="6"/>
      <c r="K102" s="6"/>
      <c r="L102" s="8">
        <f t="shared" si="32"/>
        <v>0</v>
      </c>
      <c r="M102" s="104" t="e">
        <f t="shared" si="35"/>
        <v>#DIV/0!</v>
      </c>
    </row>
    <row r="103" spans="1:13" ht="12.75">
      <c r="A103" s="2"/>
      <c r="B103" s="6"/>
      <c r="C103" s="6"/>
      <c r="D103" s="8">
        <f t="shared" si="30"/>
        <v>0</v>
      </c>
      <c r="E103" s="104" t="e">
        <f t="shared" si="33"/>
        <v>#DIV/0!</v>
      </c>
      <c r="F103" s="6"/>
      <c r="G103" s="6"/>
      <c r="H103" s="8">
        <f t="shared" si="31"/>
        <v>0</v>
      </c>
      <c r="I103" s="104" t="e">
        <f t="shared" si="34"/>
        <v>#DIV/0!</v>
      </c>
      <c r="J103" s="6"/>
      <c r="K103" s="6"/>
      <c r="L103" s="8">
        <f t="shared" si="32"/>
        <v>0</v>
      </c>
      <c r="M103" s="104" t="e">
        <f t="shared" si="35"/>
        <v>#DIV/0!</v>
      </c>
    </row>
    <row r="104" spans="1:13" ht="12.75">
      <c r="A104" s="2" t="s">
        <v>48</v>
      </c>
      <c r="B104" s="6"/>
      <c r="C104" s="6"/>
      <c r="D104" s="8">
        <f t="shared" si="30"/>
        <v>0</v>
      </c>
      <c r="E104" s="104" t="e">
        <f t="shared" si="33"/>
        <v>#DIV/0!</v>
      </c>
      <c r="F104" s="6"/>
      <c r="G104" s="6"/>
      <c r="H104" s="8">
        <f t="shared" si="31"/>
        <v>0</v>
      </c>
      <c r="I104" s="104" t="e">
        <f t="shared" si="34"/>
        <v>#DIV/0!</v>
      </c>
      <c r="J104" s="6"/>
      <c r="K104" s="6"/>
      <c r="L104" s="8">
        <f t="shared" si="32"/>
        <v>0</v>
      </c>
      <c r="M104" s="104" t="e">
        <f t="shared" si="35"/>
        <v>#DIV/0!</v>
      </c>
    </row>
    <row r="105" spans="1:13" ht="12.75">
      <c r="A105" s="2" t="s">
        <v>49</v>
      </c>
      <c r="B105" s="6"/>
      <c r="C105" s="6"/>
      <c r="D105" s="8">
        <f t="shared" si="30"/>
        <v>0</v>
      </c>
      <c r="E105" s="104" t="e">
        <f t="shared" si="33"/>
        <v>#DIV/0!</v>
      </c>
      <c r="F105" s="6"/>
      <c r="G105" s="6"/>
      <c r="H105" s="8">
        <f t="shared" si="31"/>
        <v>0</v>
      </c>
      <c r="I105" s="104" t="e">
        <f t="shared" si="34"/>
        <v>#DIV/0!</v>
      </c>
      <c r="J105" s="6"/>
      <c r="K105" s="6"/>
      <c r="L105" s="8">
        <f t="shared" si="32"/>
        <v>0</v>
      </c>
      <c r="M105" s="104" t="e">
        <f t="shared" si="35"/>
        <v>#DIV/0!</v>
      </c>
    </row>
    <row r="106" spans="1:13" ht="12.75">
      <c r="A106" s="2" t="s">
        <v>50</v>
      </c>
      <c r="B106" s="6"/>
      <c r="C106" s="6"/>
      <c r="D106" s="8">
        <f t="shared" si="30"/>
        <v>0</v>
      </c>
      <c r="E106" s="104" t="e">
        <f t="shared" si="33"/>
        <v>#DIV/0!</v>
      </c>
      <c r="F106" s="6"/>
      <c r="G106" s="6"/>
      <c r="H106" s="8">
        <f t="shared" si="31"/>
        <v>0</v>
      </c>
      <c r="I106" s="104" t="e">
        <f t="shared" si="34"/>
        <v>#DIV/0!</v>
      </c>
      <c r="J106" s="6"/>
      <c r="K106" s="6"/>
      <c r="L106" s="8">
        <f t="shared" si="32"/>
        <v>0</v>
      </c>
      <c r="M106" s="104" t="e">
        <f t="shared" si="35"/>
        <v>#DIV/0!</v>
      </c>
    </row>
    <row r="107" spans="1:13" ht="12.75">
      <c r="A107" s="2"/>
      <c r="B107" s="6"/>
      <c r="C107" s="6"/>
      <c r="D107" s="8">
        <f t="shared" si="30"/>
        <v>0</v>
      </c>
      <c r="E107" s="104" t="e">
        <f t="shared" si="33"/>
        <v>#DIV/0!</v>
      </c>
      <c r="F107" s="6"/>
      <c r="G107" s="6"/>
      <c r="H107" s="8">
        <f t="shared" si="31"/>
        <v>0</v>
      </c>
      <c r="I107" s="104" t="e">
        <f t="shared" si="34"/>
        <v>#DIV/0!</v>
      </c>
      <c r="J107" s="6"/>
      <c r="K107" s="6"/>
      <c r="L107" s="8">
        <f t="shared" si="32"/>
        <v>0</v>
      </c>
      <c r="M107" s="104" t="e">
        <f t="shared" si="35"/>
        <v>#DIV/0!</v>
      </c>
    </row>
    <row r="108" spans="1:13" ht="13.5" thickBot="1">
      <c r="A108" s="17" t="s">
        <v>51</v>
      </c>
      <c r="B108" s="8">
        <f>SUM(B94:B107)</f>
        <v>0</v>
      </c>
      <c r="C108" s="8"/>
      <c r="D108" s="8">
        <f>SUM(D94:D107)</f>
        <v>0</v>
      </c>
      <c r="E108" s="104" t="e">
        <f t="shared" si="33"/>
        <v>#DIV/0!</v>
      </c>
      <c r="F108" s="8">
        <f>SUM(F94:F107)</f>
        <v>0</v>
      </c>
      <c r="G108" s="8"/>
      <c r="H108" s="8">
        <f>SUM(H94:H107)</f>
        <v>0</v>
      </c>
      <c r="I108" s="104" t="e">
        <f t="shared" si="34"/>
        <v>#DIV/0!</v>
      </c>
      <c r="J108" s="8">
        <f>SUM(J94:J107)</f>
        <v>0</v>
      </c>
      <c r="K108" s="8"/>
      <c r="L108" s="8">
        <f>SUM(L94:L107)</f>
        <v>0</v>
      </c>
      <c r="M108" s="104" t="e">
        <f t="shared" si="35"/>
        <v>#DIV/0!</v>
      </c>
    </row>
    <row r="109" spans="1:13" ht="17.25" thickBot="1" thickTop="1">
      <c r="A109" s="4" t="s">
        <v>20</v>
      </c>
      <c r="B109" s="14">
        <f>B93-B108</f>
        <v>0</v>
      </c>
      <c r="C109" s="14"/>
      <c r="D109" s="10">
        <f>D93-D108</f>
        <v>0</v>
      </c>
      <c r="E109" s="104" t="e">
        <f t="shared" si="33"/>
        <v>#DIV/0!</v>
      </c>
      <c r="F109" s="14">
        <f>F93-F108</f>
        <v>0</v>
      </c>
      <c r="G109" s="14"/>
      <c r="H109" s="10">
        <f>H93-H108</f>
        <v>0</v>
      </c>
      <c r="I109" s="104" t="e">
        <f t="shared" si="34"/>
        <v>#DIV/0!</v>
      </c>
      <c r="J109" s="14">
        <f>J93-J108</f>
        <v>0</v>
      </c>
      <c r="K109" s="14"/>
      <c r="L109" s="10">
        <f>L93-L108</f>
        <v>0</v>
      </c>
      <c r="M109" s="104" t="e">
        <f t="shared" si="35"/>
        <v>#DIV/0!</v>
      </c>
    </row>
    <row r="110" ht="13.5" thickTop="1"/>
    <row r="114" ht="13.5" thickBot="1"/>
    <row r="115" spans="4:13" ht="13.5" thickBot="1">
      <c r="D115" s="16" t="s">
        <v>25</v>
      </c>
      <c r="F115" s="1"/>
      <c r="G115" s="1"/>
      <c r="H115" s="16" t="s">
        <v>26</v>
      </c>
      <c r="I115" s="18"/>
      <c r="J115" s="1"/>
      <c r="K115" s="1"/>
      <c r="L115" s="16" t="s">
        <v>27</v>
      </c>
      <c r="M115" s="18"/>
    </row>
    <row r="116" spans="1:13" ht="16.5" thickBot="1">
      <c r="A116" s="15" t="s">
        <v>28</v>
      </c>
      <c r="B116" s="16" t="s">
        <v>29</v>
      </c>
      <c r="C116" s="16" t="s">
        <v>30</v>
      </c>
      <c r="D116" s="16" t="s">
        <v>31</v>
      </c>
      <c r="E116" s="19" t="s">
        <v>32</v>
      </c>
      <c r="F116" s="16" t="s">
        <v>29</v>
      </c>
      <c r="G116" s="16" t="s">
        <v>30</v>
      </c>
      <c r="H116" s="16" t="s">
        <v>31</v>
      </c>
      <c r="I116" s="19" t="s">
        <v>32</v>
      </c>
      <c r="J116" s="16" t="s">
        <v>29</v>
      </c>
      <c r="K116" s="16" t="s">
        <v>30</v>
      </c>
      <c r="L116" s="16" t="s">
        <v>31</v>
      </c>
      <c r="M116" s="19" t="s">
        <v>32</v>
      </c>
    </row>
    <row r="117" spans="1:13" ht="12.75">
      <c r="A117" t="s">
        <v>33</v>
      </c>
      <c r="B117" s="272"/>
      <c r="C117" s="272"/>
      <c r="D117" s="273"/>
      <c r="E117" s="9"/>
      <c r="F117" s="272"/>
      <c r="G117" s="272"/>
      <c r="H117" s="273"/>
      <c r="I117" s="9"/>
      <c r="J117" s="272"/>
      <c r="K117" s="272"/>
      <c r="L117" s="273"/>
      <c r="M117" s="9"/>
    </row>
    <row r="118" spans="1:13" ht="12.75">
      <c r="A118" s="2" t="s">
        <v>34</v>
      </c>
      <c r="B118" s="6"/>
      <c r="C118" s="6"/>
      <c r="D118" s="8">
        <f>B118+C118</f>
        <v>0</v>
      </c>
      <c r="E118" s="104" t="e">
        <f>D118/$E$117</f>
        <v>#DIV/0!</v>
      </c>
      <c r="F118" s="6"/>
      <c r="G118" s="6"/>
      <c r="H118" s="8">
        <f>F118+G118</f>
        <v>0</v>
      </c>
      <c r="I118" s="104" t="e">
        <f>H118/$I$117</f>
        <v>#DIV/0!</v>
      </c>
      <c r="J118" s="6"/>
      <c r="K118" s="6"/>
      <c r="L118" s="8">
        <f>J118+K118</f>
        <v>0</v>
      </c>
      <c r="M118" s="104" t="e">
        <f>L118/$M$117</f>
        <v>#DIV/0!</v>
      </c>
    </row>
    <row r="119" spans="1:13" ht="12.75">
      <c r="A119" s="2" t="s">
        <v>35</v>
      </c>
      <c r="B119" s="6"/>
      <c r="C119" s="6"/>
      <c r="D119" s="8">
        <f aca="true" t="shared" si="36" ref="D119:D129">B119+C119</f>
        <v>0</v>
      </c>
      <c r="E119" s="104" t="e">
        <f aca="true" t="shared" si="37" ref="E119:E134">D119/$E$117</f>
        <v>#DIV/0!</v>
      </c>
      <c r="F119" s="6"/>
      <c r="G119" s="6"/>
      <c r="H119" s="8">
        <f aca="true" t="shared" si="38" ref="H119:H129">F119+G119</f>
        <v>0</v>
      </c>
      <c r="I119" s="104" t="e">
        <f aca="true" t="shared" si="39" ref="I119:I134">H119/$I$117</f>
        <v>#DIV/0!</v>
      </c>
      <c r="J119" s="6"/>
      <c r="K119" s="6"/>
      <c r="L119" s="8">
        <f aca="true" t="shared" si="40" ref="L119:L129">J119+K119</f>
        <v>0</v>
      </c>
      <c r="M119" s="104" t="e">
        <f aca="true" t="shared" si="41" ref="M119:M134">L119/$M$117</f>
        <v>#DIV/0!</v>
      </c>
    </row>
    <row r="120" spans="1:13" ht="12.75">
      <c r="A120" s="2" t="s">
        <v>36</v>
      </c>
      <c r="B120" s="6"/>
      <c r="C120" s="6"/>
      <c r="D120" s="8">
        <f t="shared" si="36"/>
        <v>0</v>
      </c>
      <c r="E120" s="104" t="e">
        <f t="shared" si="37"/>
        <v>#DIV/0!</v>
      </c>
      <c r="F120" s="6"/>
      <c r="G120" s="6"/>
      <c r="H120" s="8">
        <f t="shared" si="38"/>
        <v>0</v>
      </c>
      <c r="I120" s="104" t="e">
        <f t="shared" si="39"/>
        <v>#DIV/0!</v>
      </c>
      <c r="J120" s="6"/>
      <c r="K120" s="6"/>
      <c r="L120" s="8">
        <f t="shared" si="40"/>
        <v>0</v>
      </c>
      <c r="M120" s="104" t="e">
        <f t="shared" si="41"/>
        <v>#DIV/0!</v>
      </c>
    </row>
    <row r="121" spans="1:13" ht="12.75">
      <c r="A121" s="2" t="s">
        <v>37</v>
      </c>
      <c r="B121" s="6"/>
      <c r="C121" s="6"/>
      <c r="D121" s="8">
        <f t="shared" si="36"/>
        <v>0</v>
      </c>
      <c r="E121" s="104" t="e">
        <f t="shared" si="37"/>
        <v>#DIV/0!</v>
      </c>
      <c r="F121" s="6"/>
      <c r="G121" s="6"/>
      <c r="H121" s="8">
        <f t="shared" si="38"/>
        <v>0</v>
      </c>
      <c r="I121" s="104" t="e">
        <f t="shared" si="39"/>
        <v>#DIV/0!</v>
      </c>
      <c r="J121" s="6"/>
      <c r="K121" s="6"/>
      <c r="L121" s="8">
        <f t="shared" si="40"/>
        <v>0</v>
      </c>
      <c r="M121" s="104" t="e">
        <f t="shared" si="41"/>
        <v>#DIV/0!</v>
      </c>
    </row>
    <row r="122" spans="1:13" ht="12.75">
      <c r="A122" s="2" t="s">
        <v>38</v>
      </c>
      <c r="B122" s="6"/>
      <c r="C122" s="6"/>
      <c r="D122" s="8">
        <f t="shared" si="36"/>
        <v>0</v>
      </c>
      <c r="E122" s="104" t="e">
        <f t="shared" si="37"/>
        <v>#DIV/0!</v>
      </c>
      <c r="F122" s="6"/>
      <c r="G122" s="6"/>
      <c r="H122" s="8">
        <f t="shared" si="38"/>
        <v>0</v>
      </c>
      <c r="I122" s="104" t="e">
        <f t="shared" si="39"/>
        <v>#DIV/0!</v>
      </c>
      <c r="J122" s="6"/>
      <c r="K122" s="6"/>
      <c r="L122" s="8">
        <f t="shared" si="40"/>
        <v>0</v>
      </c>
      <c r="M122" s="104" t="e">
        <f t="shared" si="41"/>
        <v>#DIV/0!</v>
      </c>
    </row>
    <row r="123" spans="1:13" ht="12.75">
      <c r="A123" s="2"/>
      <c r="B123" s="6"/>
      <c r="C123" s="6"/>
      <c r="D123" s="8">
        <f t="shared" si="36"/>
        <v>0</v>
      </c>
      <c r="E123" s="104" t="e">
        <f t="shared" si="37"/>
        <v>#DIV/0!</v>
      </c>
      <c r="F123" s="6"/>
      <c r="G123" s="6"/>
      <c r="H123" s="8">
        <f t="shared" si="38"/>
        <v>0</v>
      </c>
      <c r="I123" s="104" t="e">
        <f t="shared" si="39"/>
        <v>#DIV/0!</v>
      </c>
      <c r="J123" s="6"/>
      <c r="K123" s="6"/>
      <c r="L123" s="8">
        <f t="shared" si="40"/>
        <v>0</v>
      </c>
      <c r="M123" s="104" t="e">
        <f t="shared" si="41"/>
        <v>#DIV/0!</v>
      </c>
    </row>
    <row r="124" spans="1:13" ht="12.75">
      <c r="A124" s="2"/>
      <c r="B124" s="6"/>
      <c r="C124" s="6"/>
      <c r="D124" s="8">
        <f t="shared" si="36"/>
        <v>0</v>
      </c>
      <c r="E124" s="104" t="e">
        <f t="shared" si="37"/>
        <v>#DIV/0!</v>
      </c>
      <c r="F124" s="6"/>
      <c r="G124" s="6"/>
      <c r="H124" s="8">
        <f t="shared" si="38"/>
        <v>0</v>
      </c>
      <c r="I124" s="104" t="e">
        <f t="shared" si="39"/>
        <v>#DIV/0!</v>
      </c>
      <c r="J124" s="6"/>
      <c r="K124" s="6"/>
      <c r="L124" s="8">
        <f t="shared" si="40"/>
        <v>0</v>
      </c>
      <c r="M124" s="104" t="e">
        <f t="shared" si="41"/>
        <v>#DIV/0!</v>
      </c>
    </row>
    <row r="125" spans="1:13" ht="15">
      <c r="A125" s="3"/>
      <c r="B125" s="8"/>
      <c r="C125" s="8"/>
      <c r="D125" s="8">
        <f t="shared" si="36"/>
        <v>0</v>
      </c>
      <c r="E125" s="104" t="e">
        <f t="shared" si="37"/>
        <v>#DIV/0!</v>
      </c>
      <c r="F125" s="8"/>
      <c r="G125" s="8"/>
      <c r="H125" s="8">
        <f t="shared" si="38"/>
        <v>0</v>
      </c>
      <c r="I125" s="104" t="e">
        <f t="shared" si="39"/>
        <v>#DIV/0!</v>
      </c>
      <c r="J125" s="8"/>
      <c r="K125" s="8"/>
      <c r="L125" s="8">
        <f t="shared" si="40"/>
        <v>0</v>
      </c>
      <c r="M125" s="104" t="e">
        <f t="shared" si="41"/>
        <v>#DIV/0!</v>
      </c>
    </row>
    <row r="126" spans="1:13" ht="12.75">
      <c r="A126" s="2"/>
      <c r="B126" s="6"/>
      <c r="C126" s="6"/>
      <c r="D126" s="8">
        <f t="shared" si="36"/>
        <v>0</v>
      </c>
      <c r="E126" s="104" t="e">
        <f t="shared" si="37"/>
        <v>#DIV/0!</v>
      </c>
      <c r="F126" s="6"/>
      <c r="G126" s="6"/>
      <c r="H126" s="8">
        <f t="shared" si="38"/>
        <v>0</v>
      </c>
      <c r="I126" s="104" t="e">
        <f t="shared" si="39"/>
        <v>#DIV/0!</v>
      </c>
      <c r="J126" s="6"/>
      <c r="K126" s="6"/>
      <c r="L126" s="8">
        <f t="shared" si="40"/>
        <v>0</v>
      </c>
      <c r="M126" s="104" t="e">
        <f t="shared" si="41"/>
        <v>#DIV/0!</v>
      </c>
    </row>
    <row r="127" spans="1:13" ht="12.75">
      <c r="A127" s="2"/>
      <c r="B127" s="6"/>
      <c r="C127" s="6"/>
      <c r="D127" s="8">
        <f t="shared" si="36"/>
        <v>0</v>
      </c>
      <c r="E127" s="104" t="e">
        <f t="shared" si="37"/>
        <v>#DIV/0!</v>
      </c>
      <c r="F127" s="6"/>
      <c r="G127" s="6"/>
      <c r="H127" s="8">
        <f t="shared" si="38"/>
        <v>0</v>
      </c>
      <c r="I127" s="104" t="e">
        <f t="shared" si="39"/>
        <v>#DIV/0!</v>
      </c>
      <c r="J127" s="6"/>
      <c r="K127" s="6"/>
      <c r="L127" s="8">
        <f t="shared" si="40"/>
        <v>0</v>
      </c>
      <c r="M127" s="104" t="e">
        <f t="shared" si="41"/>
        <v>#DIV/0!</v>
      </c>
    </row>
    <row r="128" spans="1:13" ht="12.75">
      <c r="A128" s="2" t="s">
        <v>39</v>
      </c>
      <c r="B128" s="6"/>
      <c r="C128" s="6"/>
      <c r="D128" s="8">
        <f t="shared" si="36"/>
        <v>0</v>
      </c>
      <c r="E128" s="104" t="e">
        <f t="shared" si="37"/>
        <v>#DIV/0!</v>
      </c>
      <c r="F128" s="6"/>
      <c r="G128" s="6"/>
      <c r="H128" s="8">
        <f t="shared" si="38"/>
        <v>0</v>
      </c>
      <c r="I128" s="104" t="e">
        <f t="shared" si="39"/>
        <v>#DIV/0!</v>
      </c>
      <c r="J128" s="6"/>
      <c r="K128" s="6"/>
      <c r="L128" s="8">
        <f t="shared" si="40"/>
        <v>0</v>
      </c>
      <c r="M128" s="104" t="e">
        <f t="shared" si="41"/>
        <v>#DIV/0!</v>
      </c>
    </row>
    <row r="129" spans="1:13" ht="12.75">
      <c r="A129" s="2" t="s">
        <v>40</v>
      </c>
      <c r="B129" s="6"/>
      <c r="C129" s="6"/>
      <c r="D129" s="8">
        <f t="shared" si="36"/>
        <v>0</v>
      </c>
      <c r="E129" s="104" t="e">
        <f t="shared" si="37"/>
        <v>#DIV/0!</v>
      </c>
      <c r="F129" s="6"/>
      <c r="G129" s="6"/>
      <c r="H129" s="8">
        <f t="shared" si="38"/>
        <v>0</v>
      </c>
      <c r="I129" s="104" t="e">
        <f t="shared" si="39"/>
        <v>#DIV/0!</v>
      </c>
      <c r="J129" s="6"/>
      <c r="K129" s="6"/>
      <c r="L129" s="8">
        <f t="shared" si="40"/>
        <v>0</v>
      </c>
      <c r="M129" s="104" t="e">
        <f t="shared" si="41"/>
        <v>#DIV/0!</v>
      </c>
    </row>
    <row r="130" spans="1:13" ht="12.75">
      <c r="A130" s="17" t="s">
        <v>9</v>
      </c>
      <c r="B130" s="8">
        <f>SUM(B118:B129)</f>
        <v>0</v>
      </c>
      <c r="C130" s="8"/>
      <c r="D130" s="8">
        <f>SUM(D118:D129)</f>
        <v>0</v>
      </c>
      <c r="E130" s="104" t="e">
        <f t="shared" si="37"/>
        <v>#DIV/0!</v>
      </c>
      <c r="F130" s="8">
        <f>SUM(F118:F129)</f>
        <v>0</v>
      </c>
      <c r="G130" s="8"/>
      <c r="H130" s="8">
        <f>SUM(H118:H129)</f>
        <v>0</v>
      </c>
      <c r="I130" s="104" t="e">
        <f t="shared" si="39"/>
        <v>#DIV/0!</v>
      </c>
      <c r="J130" s="8">
        <f>SUM(J118:J129)</f>
        <v>0</v>
      </c>
      <c r="K130" s="8"/>
      <c r="L130" s="8">
        <f>SUM(L118:L129)</f>
        <v>0</v>
      </c>
      <c r="M130" s="104" t="e">
        <f t="shared" si="41"/>
        <v>#DIV/0!</v>
      </c>
    </row>
    <row r="131" spans="1:13" ht="12.75">
      <c r="A131" s="2" t="s">
        <v>41</v>
      </c>
      <c r="B131" s="6"/>
      <c r="C131" s="6"/>
      <c r="D131" s="8">
        <f>B131-C131</f>
        <v>0</v>
      </c>
      <c r="E131" s="104" t="e">
        <f t="shared" si="37"/>
        <v>#DIV/0!</v>
      </c>
      <c r="F131" s="6"/>
      <c r="G131" s="6"/>
      <c r="H131" s="8">
        <f>F131-G131</f>
        <v>0</v>
      </c>
      <c r="I131" s="104" t="e">
        <f t="shared" si="39"/>
        <v>#DIV/0!</v>
      </c>
      <c r="J131" s="6"/>
      <c r="K131" s="6"/>
      <c r="L131" s="8">
        <f>J131-K131</f>
        <v>0</v>
      </c>
      <c r="M131" s="104" t="e">
        <f t="shared" si="41"/>
        <v>#DIV/0!</v>
      </c>
    </row>
    <row r="132" spans="1:13" ht="12.75">
      <c r="A132" s="2" t="s">
        <v>42</v>
      </c>
      <c r="B132" s="6"/>
      <c r="C132" s="6"/>
      <c r="D132" s="8">
        <f aca="true" t="shared" si="42" ref="D132:D144">B132-C132</f>
        <v>0</v>
      </c>
      <c r="E132" s="104" t="e">
        <f t="shared" si="37"/>
        <v>#DIV/0!</v>
      </c>
      <c r="F132" s="6"/>
      <c r="G132" s="6"/>
      <c r="H132" s="8">
        <f aca="true" t="shared" si="43" ref="H132:H144">F132-G132</f>
        <v>0</v>
      </c>
      <c r="I132" s="104" t="e">
        <f t="shared" si="39"/>
        <v>#DIV/0!</v>
      </c>
      <c r="J132" s="6"/>
      <c r="K132" s="6"/>
      <c r="L132" s="8">
        <f aca="true" t="shared" si="44" ref="L132:L144">J132-K132</f>
        <v>0</v>
      </c>
      <c r="M132" s="104" t="e">
        <f t="shared" si="41"/>
        <v>#DIV/0!</v>
      </c>
    </row>
    <row r="133" spans="1:13" ht="12.75">
      <c r="A133" s="2" t="s">
        <v>43</v>
      </c>
      <c r="B133" s="6"/>
      <c r="C133" s="6"/>
      <c r="D133" s="8">
        <f t="shared" si="42"/>
        <v>0</v>
      </c>
      <c r="E133" s="104" t="e">
        <f t="shared" si="37"/>
        <v>#DIV/0!</v>
      </c>
      <c r="F133" s="6"/>
      <c r="G133" s="6"/>
      <c r="H133" s="8">
        <f t="shared" si="43"/>
        <v>0</v>
      </c>
      <c r="I133" s="104" t="e">
        <f t="shared" si="39"/>
        <v>#DIV/0!</v>
      </c>
      <c r="J133" s="6"/>
      <c r="K133" s="6"/>
      <c r="L133" s="8">
        <f t="shared" si="44"/>
        <v>0</v>
      </c>
      <c r="M133" s="104" t="e">
        <f t="shared" si="41"/>
        <v>#DIV/0!</v>
      </c>
    </row>
    <row r="134" spans="1:13" ht="12.75">
      <c r="A134" s="2" t="s">
        <v>13</v>
      </c>
      <c r="B134" s="6"/>
      <c r="C134" s="6"/>
      <c r="D134" s="8">
        <f t="shared" si="42"/>
        <v>0</v>
      </c>
      <c r="E134" s="104" t="e">
        <f t="shared" si="37"/>
        <v>#DIV/0!</v>
      </c>
      <c r="F134" s="6"/>
      <c r="G134" s="6"/>
      <c r="H134" s="8">
        <f t="shared" si="43"/>
        <v>0</v>
      </c>
      <c r="I134" s="104" t="e">
        <f t="shared" si="39"/>
        <v>#DIV/0!</v>
      </c>
      <c r="J134" s="6"/>
      <c r="K134" s="6"/>
      <c r="L134" s="8">
        <f t="shared" si="44"/>
        <v>0</v>
      </c>
      <c r="M134" s="104" t="e">
        <f t="shared" si="41"/>
        <v>#DIV/0!</v>
      </c>
    </row>
    <row r="135" spans="1:13" ht="12.75">
      <c r="A135" s="2" t="s">
        <v>14</v>
      </c>
      <c r="B135" s="6"/>
      <c r="C135" s="6"/>
      <c r="D135" s="8">
        <f t="shared" si="42"/>
        <v>0</v>
      </c>
      <c r="E135" s="104" t="e">
        <f aca="true" t="shared" si="45" ref="E135:E146">D135/$E$117</f>
        <v>#DIV/0!</v>
      </c>
      <c r="F135" s="6"/>
      <c r="G135" s="6"/>
      <c r="H135" s="8">
        <f t="shared" si="43"/>
        <v>0</v>
      </c>
      <c r="I135" s="104" t="e">
        <f aca="true" t="shared" si="46" ref="I135:I146">H135/$I$117</f>
        <v>#DIV/0!</v>
      </c>
      <c r="J135" s="6"/>
      <c r="K135" s="6"/>
      <c r="L135" s="8">
        <f t="shared" si="44"/>
        <v>0</v>
      </c>
      <c r="M135" s="104" t="e">
        <f aca="true" t="shared" si="47" ref="M135:M146">L135/$M$117</f>
        <v>#DIV/0!</v>
      </c>
    </row>
    <row r="136" spans="1:13" ht="12.75">
      <c r="A136" s="2" t="s">
        <v>44</v>
      </c>
      <c r="B136" s="6"/>
      <c r="C136" s="6"/>
      <c r="D136" s="8">
        <f t="shared" si="42"/>
        <v>0</v>
      </c>
      <c r="E136" s="104" t="e">
        <f t="shared" si="45"/>
        <v>#DIV/0!</v>
      </c>
      <c r="F136" s="6"/>
      <c r="G136" s="6"/>
      <c r="H136" s="8">
        <f t="shared" si="43"/>
        <v>0</v>
      </c>
      <c r="I136" s="104" t="e">
        <f t="shared" si="46"/>
        <v>#DIV/0!</v>
      </c>
      <c r="J136" s="6"/>
      <c r="K136" s="6"/>
      <c r="L136" s="8">
        <f t="shared" si="44"/>
        <v>0</v>
      </c>
      <c r="M136" s="104" t="e">
        <f t="shared" si="47"/>
        <v>#DIV/0!</v>
      </c>
    </row>
    <row r="137" spans="1:13" ht="12.75">
      <c r="A137" s="2" t="s">
        <v>45</v>
      </c>
      <c r="B137" s="6"/>
      <c r="C137" s="6"/>
      <c r="D137" s="8">
        <f t="shared" si="42"/>
        <v>0</v>
      </c>
      <c r="E137" s="104" t="e">
        <f t="shared" si="45"/>
        <v>#DIV/0!</v>
      </c>
      <c r="F137" s="6"/>
      <c r="G137" s="6"/>
      <c r="H137" s="8">
        <f t="shared" si="43"/>
        <v>0</v>
      </c>
      <c r="I137" s="104" t="e">
        <f t="shared" si="46"/>
        <v>#DIV/0!</v>
      </c>
      <c r="J137" s="6"/>
      <c r="K137" s="6"/>
      <c r="L137" s="8">
        <f t="shared" si="44"/>
        <v>0</v>
      </c>
      <c r="M137" s="104" t="e">
        <f t="shared" si="47"/>
        <v>#DIV/0!</v>
      </c>
    </row>
    <row r="138" spans="1:13" ht="12.75">
      <c r="A138" s="2" t="s">
        <v>46</v>
      </c>
      <c r="B138" s="6"/>
      <c r="C138" s="6"/>
      <c r="D138" s="8">
        <f t="shared" si="42"/>
        <v>0</v>
      </c>
      <c r="E138" s="104" t="e">
        <f t="shared" si="45"/>
        <v>#DIV/0!</v>
      </c>
      <c r="F138" s="6"/>
      <c r="G138" s="6"/>
      <c r="H138" s="8">
        <f t="shared" si="43"/>
        <v>0</v>
      </c>
      <c r="I138" s="104" t="e">
        <f t="shared" si="46"/>
        <v>#DIV/0!</v>
      </c>
      <c r="J138" s="6"/>
      <c r="K138" s="6"/>
      <c r="L138" s="8">
        <f t="shared" si="44"/>
        <v>0</v>
      </c>
      <c r="M138" s="104" t="e">
        <f t="shared" si="47"/>
        <v>#DIV/0!</v>
      </c>
    </row>
    <row r="139" spans="1:13" ht="12.75">
      <c r="A139" s="2" t="s">
        <v>47</v>
      </c>
      <c r="B139" s="6"/>
      <c r="C139" s="6"/>
      <c r="D139" s="8">
        <f t="shared" si="42"/>
        <v>0</v>
      </c>
      <c r="E139" s="104" t="e">
        <f t="shared" si="45"/>
        <v>#DIV/0!</v>
      </c>
      <c r="F139" s="6"/>
      <c r="G139" s="6"/>
      <c r="H139" s="8">
        <f t="shared" si="43"/>
        <v>0</v>
      </c>
      <c r="I139" s="104" t="e">
        <f t="shared" si="46"/>
        <v>#DIV/0!</v>
      </c>
      <c r="J139" s="6"/>
      <c r="K139" s="6"/>
      <c r="L139" s="8">
        <f t="shared" si="44"/>
        <v>0</v>
      </c>
      <c r="M139" s="104" t="e">
        <f t="shared" si="47"/>
        <v>#DIV/0!</v>
      </c>
    </row>
    <row r="140" spans="1:13" ht="12.75">
      <c r="A140" s="2"/>
      <c r="B140" s="6"/>
      <c r="C140" s="6"/>
      <c r="D140" s="8">
        <f t="shared" si="42"/>
        <v>0</v>
      </c>
      <c r="E140" s="104" t="e">
        <f t="shared" si="45"/>
        <v>#DIV/0!</v>
      </c>
      <c r="F140" s="6"/>
      <c r="G140" s="6"/>
      <c r="H140" s="8">
        <f t="shared" si="43"/>
        <v>0</v>
      </c>
      <c r="I140" s="104" t="e">
        <f t="shared" si="46"/>
        <v>#DIV/0!</v>
      </c>
      <c r="J140" s="6"/>
      <c r="K140" s="6"/>
      <c r="L140" s="8">
        <f t="shared" si="44"/>
        <v>0</v>
      </c>
      <c r="M140" s="104" t="e">
        <f t="shared" si="47"/>
        <v>#DIV/0!</v>
      </c>
    </row>
    <row r="141" spans="1:13" ht="12.75">
      <c r="A141" s="2" t="s">
        <v>48</v>
      </c>
      <c r="B141" s="6"/>
      <c r="C141" s="6"/>
      <c r="D141" s="8">
        <f t="shared" si="42"/>
        <v>0</v>
      </c>
      <c r="E141" s="104" t="e">
        <f t="shared" si="45"/>
        <v>#DIV/0!</v>
      </c>
      <c r="F141" s="6"/>
      <c r="G141" s="6"/>
      <c r="H141" s="8">
        <f t="shared" si="43"/>
        <v>0</v>
      </c>
      <c r="I141" s="104" t="e">
        <f t="shared" si="46"/>
        <v>#DIV/0!</v>
      </c>
      <c r="J141" s="6"/>
      <c r="K141" s="6"/>
      <c r="L141" s="8">
        <f t="shared" si="44"/>
        <v>0</v>
      </c>
      <c r="M141" s="104" t="e">
        <f t="shared" si="47"/>
        <v>#DIV/0!</v>
      </c>
    </row>
    <row r="142" spans="1:13" ht="12.75">
      <c r="A142" s="2" t="s">
        <v>49</v>
      </c>
      <c r="B142" s="6"/>
      <c r="C142" s="6"/>
      <c r="D142" s="8">
        <f t="shared" si="42"/>
        <v>0</v>
      </c>
      <c r="E142" s="104" t="e">
        <f t="shared" si="45"/>
        <v>#DIV/0!</v>
      </c>
      <c r="F142" s="6"/>
      <c r="G142" s="6"/>
      <c r="H142" s="8">
        <f t="shared" si="43"/>
        <v>0</v>
      </c>
      <c r="I142" s="104" t="e">
        <f t="shared" si="46"/>
        <v>#DIV/0!</v>
      </c>
      <c r="J142" s="6"/>
      <c r="K142" s="6"/>
      <c r="L142" s="8">
        <f t="shared" si="44"/>
        <v>0</v>
      </c>
      <c r="M142" s="104" t="e">
        <f t="shared" si="47"/>
        <v>#DIV/0!</v>
      </c>
    </row>
    <row r="143" spans="1:13" ht="12.75">
      <c r="A143" s="2" t="s">
        <v>50</v>
      </c>
      <c r="B143" s="6"/>
      <c r="C143" s="6"/>
      <c r="D143" s="8">
        <f t="shared" si="42"/>
        <v>0</v>
      </c>
      <c r="E143" s="104" t="e">
        <f t="shared" si="45"/>
        <v>#DIV/0!</v>
      </c>
      <c r="F143" s="6"/>
      <c r="G143" s="6"/>
      <c r="H143" s="8">
        <f t="shared" si="43"/>
        <v>0</v>
      </c>
      <c r="I143" s="104" t="e">
        <f t="shared" si="46"/>
        <v>#DIV/0!</v>
      </c>
      <c r="J143" s="6"/>
      <c r="K143" s="6"/>
      <c r="L143" s="8">
        <f t="shared" si="44"/>
        <v>0</v>
      </c>
      <c r="M143" s="104" t="e">
        <f t="shared" si="47"/>
        <v>#DIV/0!</v>
      </c>
    </row>
    <row r="144" spans="1:13" ht="12.75">
      <c r="A144" s="2"/>
      <c r="B144" s="6"/>
      <c r="C144" s="6"/>
      <c r="D144" s="8">
        <f t="shared" si="42"/>
        <v>0</v>
      </c>
      <c r="E144" s="104" t="e">
        <f t="shared" si="45"/>
        <v>#DIV/0!</v>
      </c>
      <c r="F144" s="6"/>
      <c r="G144" s="6"/>
      <c r="H144" s="8">
        <f t="shared" si="43"/>
        <v>0</v>
      </c>
      <c r="I144" s="104" t="e">
        <f t="shared" si="46"/>
        <v>#DIV/0!</v>
      </c>
      <c r="J144" s="6"/>
      <c r="K144" s="6"/>
      <c r="L144" s="8">
        <f t="shared" si="44"/>
        <v>0</v>
      </c>
      <c r="M144" s="104" t="e">
        <f t="shared" si="47"/>
        <v>#DIV/0!</v>
      </c>
    </row>
    <row r="145" spans="1:13" ht="13.5" thickBot="1">
      <c r="A145" s="17" t="s">
        <v>51</v>
      </c>
      <c r="B145" s="8">
        <f>SUM(B131:B144)</f>
        <v>0</v>
      </c>
      <c r="C145" s="8"/>
      <c r="D145" s="8">
        <f>SUM(D131:D144)</f>
        <v>0</v>
      </c>
      <c r="E145" s="104" t="e">
        <f t="shared" si="45"/>
        <v>#DIV/0!</v>
      </c>
      <c r="F145" s="8">
        <f>SUM(F131:F144)</f>
        <v>0</v>
      </c>
      <c r="G145" s="8"/>
      <c r="H145" s="8">
        <f>SUM(H131:H144)</f>
        <v>0</v>
      </c>
      <c r="I145" s="104" t="e">
        <f t="shared" si="46"/>
        <v>#DIV/0!</v>
      </c>
      <c r="J145" s="8">
        <f>SUM(J131:J144)</f>
        <v>0</v>
      </c>
      <c r="K145" s="8"/>
      <c r="L145" s="8">
        <f>SUM(L131:L144)</f>
        <v>0</v>
      </c>
      <c r="M145" s="104" t="e">
        <f t="shared" si="47"/>
        <v>#DIV/0!</v>
      </c>
    </row>
    <row r="146" spans="1:13" ht="17.25" thickBot="1" thickTop="1">
      <c r="A146" s="4" t="s">
        <v>20</v>
      </c>
      <c r="B146" s="14">
        <f>B130-B145</f>
        <v>0</v>
      </c>
      <c r="C146" s="14"/>
      <c r="D146" s="10">
        <f>D130-D145</f>
        <v>0</v>
      </c>
      <c r="E146" s="104" t="e">
        <f t="shared" si="45"/>
        <v>#DIV/0!</v>
      </c>
      <c r="F146" s="14">
        <f>F130-F145</f>
        <v>0</v>
      </c>
      <c r="G146" s="14"/>
      <c r="H146" s="10">
        <f>H130-H145</f>
        <v>0</v>
      </c>
      <c r="I146" s="104" t="e">
        <f t="shared" si="46"/>
        <v>#DIV/0!</v>
      </c>
      <c r="J146" s="14">
        <f>J130-J145</f>
        <v>0</v>
      </c>
      <c r="K146" s="14"/>
      <c r="L146" s="10">
        <f>L130-L145</f>
        <v>0</v>
      </c>
      <c r="M146" s="104" t="e">
        <f t="shared" si="47"/>
        <v>#DIV/0!</v>
      </c>
    </row>
    <row r="147" ht="13.5" thickTop="1"/>
    <row r="150" ht="13.5" thickBot="1"/>
    <row r="151" spans="4:13" ht="13.5" thickBot="1">
      <c r="D151" s="16" t="s">
        <v>25</v>
      </c>
      <c r="F151" s="1"/>
      <c r="G151" s="1"/>
      <c r="H151" s="16" t="s">
        <v>26</v>
      </c>
      <c r="I151" s="18"/>
      <c r="J151" s="1"/>
      <c r="K151" s="1"/>
      <c r="L151" s="16" t="s">
        <v>27</v>
      </c>
      <c r="M151" s="18"/>
    </row>
    <row r="152" spans="1:13" ht="16.5" thickBot="1">
      <c r="A152" s="15" t="s">
        <v>28</v>
      </c>
      <c r="B152" s="16" t="s">
        <v>29</v>
      </c>
      <c r="C152" s="16" t="s">
        <v>30</v>
      </c>
      <c r="D152" s="16" t="s">
        <v>31</v>
      </c>
      <c r="E152" s="19" t="s">
        <v>32</v>
      </c>
      <c r="F152" s="16" t="s">
        <v>29</v>
      </c>
      <c r="G152" s="16" t="s">
        <v>30</v>
      </c>
      <c r="H152" s="16" t="s">
        <v>31</v>
      </c>
      <c r="I152" s="19" t="s">
        <v>32</v>
      </c>
      <c r="J152" s="16" t="s">
        <v>29</v>
      </c>
      <c r="K152" s="16" t="s">
        <v>30</v>
      </c>
      <c r="L152" s="16" t="s">
        <v>31</v>
      </c>
      <c r="M152" s="19" t="s">
        <v>32</v>
      </c>
    </row>
    <row r="153" spans="1:13" ht="12.75">
      <c r="A153" t="s">
        <v>33</v>
      </c>
      <c r="B153" s="272"/>
      <c r="C153" s="272"/>
      <c r="D153" s="273"/>
      <c r="E153" s="9"/>
      <c r="F153" s="272"/>
      <c r="G153" s="272"/>
      <c r="H153" s="273"/>
      <c r="I153" s="9"/>
      <c r="J153" s="272"/>
      <c r="K153" s="272"/>
      <c r="L153" s="273"/>
      <c r="M153" s="9"/>
    </row>
    <row r="154" spans="1:13" ht="12.75">
      <c r="A154" s="2" t="s">
        <v>34</v>
      </c>
      <c r="B154" s="6"/>
      <c r="C154" s="6"/>
      <c r="D154" s="8">
        <f>B154+C154</f>
        <v>0</v>
      </c>
      <c r="E154" s="104" t="e">
        <f>D154/$E$153</f>
        <v>#DIV/0!</v>
      </c>
      <c r="F154" s="6"/>
      <c r="G154" s="6"/>
      <c r="H154" s="8">
        <f>F154+G154</f>
        <v>0</v>
      </c>
      <c r="I154" s="104" t="e">
        <f>H154/$I$153</f>
        <v>#DIV/0!</v>
      </c>
      <c r="J154" s="6"/>
      <c r="K154" s="6"/>
      <c r="L154" s="8">
        <f>J154+K154</f>
        <v>0</v>
      </c>
      <c r="M154" s="104" t="e">
        <f>L154/$M$153</f>
        <v>#DIV/0!</v>
      </c>
    </row>
    <row r="155" spans="1:13" ht="12.75">
      <c r="A155" s="2" t="s">
        <v>35</v>
      </c>
      <c r="B155" s="6"/>
      <c r="C155" s="6"/>
      <c r="D155" s="8">
        <f aca="true" t="shared" si="48" ref="D155:D165">B155+C155</f>
        <v>0</v>
      </c>
      <c r="E155" s="104" t="e">
        <f aca="true" t="shared" si="49" ref="E155:E170">D155/$E$153</f>
        <v>#DIV/0!</v>
      </c>
      <c r="F155" s="6"/>
      <c r="G155" s="6"/>
      <c r="H155" s="8">
        <f aca="true" t="shared" si="50" ref="H155:H165">F155+G155</f>
        <v>0</v>
      </c>
      <c r="I155" s="104" t="e">
        <f aca="true" t="shared" si="51" ref="I155:I170">H155/$I$153</f>
        <v>#DIV/0!</v>
      </c>
      <c r="J155" s="6"/>
      <c r="K155" s="6"/>
      <c r="L155" s="8">
        <f aca="true" t="shared" si="52" ref="L155:L165">J155+K155</f>
        <v>0</v>
      </c>
      <c r="M155" s="104" t="e">
        <f aca="true" t="shared" si="53" ref="M155:M170">L155/$M$153</f>
        <v>#DIV/0!</v>
      </c>
    </row>
    <row r="156" spans="1:13" ht="12.75">
      <c r="A156" s="2" t="s">
        <v>36</v>
      </c>
      <c r="B156" s="6"/>
      <c r="C156" s="6"/>
      <c r="D156" s="8">
        <f t="shared" si="48"/>
        <v>0</v>
      </c>
      <c r="E156" s="104" t="e">
        <f t="shared" si="49"/>
        <v>#DIV/0!</v>
      </c>
      <c r="F156" s="6"/>
      <c r="G156" s="6"/>
      <c r="H156" s="8">
        <f t="shared" si="50"/>
        <v>0</v>
      </c>
      <c r="I156" s="104" t="e">
        <f t="shared" si="51"/>
        <v>#DIV/0!</v>
      </c>
      <c r="J156" s="6"/>
      <c r="K156" s="6"/>
      <c r="L156" s="8">
        <f t="shared" si="52"/>
        <v>0</v>
      </c>
      <c r="M156" s="104" t="e">
        <f t="shared" si="53"/>
        <v>#DIV/0!</v>
      </c>
    </row>
    <row r="157" spans="1:13" ht="12.75">
      <c r="A157" s="2" t="s">
        <v>37</v>
      </c>
      <c r="B157" s="6"/>
      <c r="C157" s="6"/>
      <c r="D157" s="8">
        <f t="shared" si="48"/>
        <v>0</v>
      </c>
      <c r="E157" s="104" t="e">
        <f t="shared" si="49"/>
        <v>#DIV/0!</v>
      </c>
      <c r="F157" s="6"/>
      <c r="G157" s="6"/>
      <c r="H157" s="8">
        <f t="shared" si="50"/>
        <v>0</v>
      </c>
      <c r="I157" s="104" t="e">
        <f t="shared" si="51"/>
        <v>#DIV/0!</v>
      </c>
      <c r="J157" s="6"/>
      <c r="K157" s="6"/>
      <c r="L157" s="8">
        <f t="shared" si="52"/>
        <v>0</v>
      </c>
      <c r="M157" s="104" t="e">
        <f t="shared" si="53"/>
        <v>#DIV/0!</v>
      </c>
    </row>
    <row r="158" spans="1:13" ht="12.75">
      <c r="A158" s="2" t="s">
        <v>38</v>
      </c>
      <c r="B158" s="6"/>
      <c r="C158" s="6"/>
      <c r="D158" s="8">
        <f t="shared" si="48"/>
        <v>0</v>
      </c>
      <c r="E158" s="104" t="e">
        <f t="shared" si="49"/>
        <v>#DIV/0!</v>
      </c>
      <c r="F158" s="6"/>
      <c r="G158" s="6"/>
      <c r="H158" s="8">
        <f t="shared" si="50"/>
        <v>0</v>
      </c>
      <c r="I158" s="104" t="e">
        <f t="shared" si="51"/>
        <v>#DIV/0!</v>
      </c>
      <c r="J158" s="6"/>
      <c r="K158" s="6"/>
      <c r="L158" s="8">
        <f t="shared" si="52"/>
        <v>0</v>
      </c>
      <c r="M158" s="104" t="e">
        <f t="shared" si="53"/>
        <v>#DIV/0!</v>
      </c>
    </row>
    <row r="159" spans="1:13" ht="12.75">
      <c r="A159" s="2"/>
      <c r="B159" s="6"/>
      <c r="C159" s="6"/>
      <c r="D159" s="8">
        <f t="shared" si="48"/>
        <v>0</v>
      </c>
      <c r="E159" s="104" t="e">
        <f t="shared" si="49"/>
        <v>#DIV/0!</v>
      </c>
      <c r="F159" s="6"/>
      <c r="G159" s="6"/>
      <c r="H159" s="8">
        <f t="shared" si="50"/>
        <v>0</v>
      </c>
      <c r="I159" s="104" t="e">
        <f t="shared" si="51"/>
        <v>#DIV/0!</v>
      </c>
      <c r="J159" s="6"/>
      <c r="K159" s="6"/>
      <c r="L159" s="8">
        <f t="shared" si="52"/>
        <v>0</v>
      </c>
      <c r="M159" s="104" t="e">
        <f t="shared" si="53"/>
        <v>#DIV/0!</v>
      </c>
    </row>
    <row r="160" spans="1:13" ht="12.75">
      <c r="A160" s="2"/>
      <c r="B160" s="6"/>
      <c r="C160" s="6"/>
      <c r="D160" s="8">
        <f t="shared" si="48"/>
        <v>0</v>
      </c>
      <c r="E160" s="104" t="e">
        <f t="shared" si="49"/>
        <v>#DIV/0!</v>
      </c>
      <c r="F160" s="6"/>
      <c r="G160" s="6"/>
      <c r="H160" s="8">
        <f t="shared" si="50"/>
        <v>0</v>
      </c>
      <c r="I160" s="104" t="e">
        <f t="shared" si="51"/>
        <v>#DIV/0!</v>
      </c>
      <c r="J160" s="6"/>
      <c r="K160" s="6"/>
      <c r="L160" s="8">
        <f t="shared" si="52"/>
        <v>0</v>
      </c>
      <c r="M160" s="104" t="e">
        <f t="shared" si="53"/>
        <v>#DIV/0!</v>
      </c>
    </row>
    <row r="161" spans="1:13" ht="15">
      <c r="A161" s="3"/>
      <c r="B161" s="8"/>
      <c r="C161" s="8"/>
      <c r="D161" s="8">
        <f t="shared" si="48"/>
        <v>0</v>
      </c>
      <c r="E161" s="104" t="e">
        <f t="shared" si="49"/>
        <v>#DIV/0!</v>
      </c>
      <c r="F161" s="8"/>
      <c r="G161" s="8"/>
      <c r="H161" s="8">
        <f t="shared" si="50"/>
        <v>0</v>
      </c>
      <c r="I161" s="104" t="e">
        <f t="shared" si="51"/>
        <v>#DIV/0!</v>
      </c>
      <c r="J161" s="8"/>
      <c r="K161" s="8"/>
      <c r="L161" s="8">
        <f t="shared" si="52"/>
        <v>0</v>
      </c>
      <c r="M161" s="104" t="e">
        <f t="shared" si="53"/>
        <v>#DIV/0!</v>
      </c>
    </row>
    <row r="162" spans="1:13" ht="12.75">
      <c r="A162" s="2"/>
      <c r="B162" s="6"/>
      <c r="C162" s="6"/>
      <c r="D162" s="8">
        <f t="shared" si="48"/>
        <v>0</v>
      </c>
      <c r="E162" s="104" t="e">
        <f t="shared" si="49"/>
        <v>#DIV/0!</v>
      </c>
      <c r="F162" s="6"/>
      <c r="G162" s="6"/>
      <c r="H162" s="8">
        <f t="shared" si="50"/>
        <v>0</v>
      </c>
      <c r="I162" s="104" t="e">
        <f t="shared" si="51"/>
        <v>#DIV/0!</v>
      </c>
      <c r="J162" s="6"/>
      <c r="K162" s="6"/>
      <c r="L162" s="8">
        <f t="shared" si="52"/>
        <v>0</v>
      </c>
      <c r="M162" s="104" t="e">
        <f t="shared" si="53"/>
        <v>#DIV/0!</v>
      </c>
    </row>
    <row r="163" spans="1:13" ht="12.75">
      <c r="A163" s="2"/>
      <c r="B163" s="6"/>
      <c r="C163" s="6"/>
      <c r="D163" s="8">
        <f t="shared" si="48"/>
        <v>0</v>
      </c>
      <c r="E163" s="104" t="e">
        <f t="shared" si="49"/>
        <v>#DIV/0!</v>
      </c>
      <c r="F163" s="6"/>
      <c r="G163" s="6"/>
      <c r="H163" s="8">
        <f t="shared" si="50"/>
        <v>0</v>
      </c>
      <c r="I163" s="104" t="e">
        <f t="shared" si="51"/>
        <v>#DIV/0!</v>
      </c>
      <c r="J163" s="6"/>
      <c r="K163" s="6"/>
      <c r="L163" s="8">
        <f t="shared" si="52"/>
        <v>0</v>
      </c>
      <c r="M163" s="104" t="e">
        <f t="shared" si="53"/>
        <v>#DIV/0!</v>
      </c>
    </row>
    <row r="164" spans="1:13" ht="12.75">
      <c r="A164" s="2" t="s">
        <v>39</v>
      </c>
      <c r="B164" s="6"/>
      <c r="C164" s="6"/>
      <c r="D164" s="8">
        <f t="shared" si="48"/>
        <v>0</v>
      </c>
      <c r="E164" s="104" t="e">
        <f t="shared" si="49"/>
        <v>#DIV/0!</v>
      </c>
      <c r="F164" s="6"/>
      <c r="G164" s="6"/>
      <c r="H164" s="8">
        <f t="shared" si="50"/>
        <v>0</v>
      </c>
      <c r="I164" s="104" t="e">
        <f t="shared" si="51"/>
        <v>#DIV/0!</v>
      </c>
      <c r="J164" s="6"/>
      <c r="K164" s="6"/>
      <c r="L164" s="8">
        <f t="shared" si="52"/>
        <v>0</v>
      </c>
      <c r="M164" s="104" t="e">
        <f t="shared" si="53"/>
        <v>#DIV/0!</v>
      </c>
    </row>
    <row r="165" spans="1:13" ht="12.75">
      <c r="A165" s="2" t="s">
        <v>40</v>
      </c>
      <c r="B165" s="6"/>
      <c r="C165" s="6"/>
      <c r="D165" s="8">
        <f t="shared" si="48"/>
        <v>0</v>
      </c>
      <c r="E165" s="104" t="e">
        <f t="shared" si="49"/>
        <v>#DIV/0!</v>
      </c>
      <c r="F165" s="6"/>
      <c r="G165" s="6"/>
      <c r="H165" s="8">
        <f t="shared" si="50"/>
        <v>0</v>
      </c>
      <c r="I165" s="104" t="e">
        <f t="shared" si="51"/>
        <v>#DIV/0!</v>
      </c>
      <c r="J165" s="6"/>
      <c r="K165" s="6"/>
      <c r="L165" s="8">
        <f t="shared" si="52"/>
        <v>0</v>
      </c>
      <c r="M165" s="104" t="e">
        <f t="shared" si="53"/>
        <v>#DIV/0!</v>
      </c>
    </row>
    <row r="166" spans="1:13" ht="12.75">
      <c r="A166" s="17" t="s">
        <v>9</v>
      </c>
      <c r="B166" s="8">
        <f>SUM(B154:B165)</f>
        <v>0</v>
      </c>
      <c r="C166" s="8"/>
      <c r="D166" s="8">
        <f>SUM(D154:D165)</f>
        <v>0</v>
      </c>
      <c r="E166" s="104" t="e">
        <f t="shared" si="49"/>
        <v>#DIV/0!</v>
      </c>
      <c r="F166" s="8">
        <f>SUM(F154:F165)</f>
        <v>0</v>
      </c>
      <c r="G166" s="8"/>
      <c r="H166" s="8">
        <f>SUM(H154:H165)</f>
        <v>0</v>
      </c>
      <c r="I166" s="104" t="e">
        <f t="shared" si="51"/>
        <v>#DIV/0!</v>
      </c>
      <c r="J166" s="8">
        <f>SUM(J154:J165)</f>
        <v>0</v>
      </c>
      <c r="K166" s="8"/>
      <c r="L166" s="8">
        <f>SUM(L154:L165)</f>
        <v>0</v>
      </c>
      <c r="M166" s="104" t="e">
        <f t="shared" si="53"/>
        <v>#DIV/0!</v>
      </c>
    </row>
    <row r="167" spans="1:13" ht="12.75">
      <c r="A167" s="2" t="s">
        <v>41</v>
      </c>
      <c r="B167" s="6"/>
      <c r="C167" s="6"/>
      <c r="D167" s="8">
        <f>B167-C167</f>
        <v>0</v>
      </c>
      <c r="E167" s="104" t="e">
        <f t="shared" si="49"/>
        <v>#DIV/0!</v>
      </c>
      <c r="F167" s="6"/>
      <c r="G167" s="6"/>
      <c r="H167" s="8">
        <f>F167-G167</f>
        <v>0</v>
      </c>
      <c r="I167" s="104" t="e">
        <f t="shared" si="51"/>
        <v>#DIV/0!</v>
      </c>
      <c r="J167" s="6"/>
      <c r="K167" s="6"/>
      <c r="L167" s="8">
        <f>J167-K167</f>
        <v>0</v>
      </c>
      <c r="M167" s="104" t="e">
        <f t="shared" si="53"/>
        <v>#DIV/0!</v>
      </c>
    </row>
    <row r="168" spans="1:13" ht="12.75">
      <c r="A168" s="2" t="s">
        <v>42</v>
      </c>
      <c r="B168" s="6"/>
      <c r="C168" s="6"/>
      <c r="D168" s="8">
        <f aca="true" t="shared" si="54" ref="D168:D180">B168-C168</f>
        <v>0</v>
      </c>
      <c r="E168" s="104" t="e">
        <f t="shared" si="49"/>
        <v>#DIV/0!</v>
      </c>
      <c r="F168" s="6"/>
      <c r="G168" s="6"/>
      <c r="H168" s="8">
        <f aca="true" t="shared" si="55" ref="H168:H180">F168-G168</f>
        <v>0</v>
      </c>
      <c r="I168" s="104" t="e">
        <f t="shared" si="51"/>
        <v>#DIV/0!</v>
      </c>
      <c r="J168" s="6"/>
      <c r="K168" s="6"/>
      <c r="L168" s="8">
        <f aca="true" t="shared" si="56" ref="L168:L180">J168-K168</f>
        <v>0</v>
      </c>
      <c r="M168" s="104" t="e">
        <f t="shared" si="53"/>
        <v>#DIV/0!</v>
      </c>
    </row>
    <row r="169" spans="1:13" ht="12.75">
      <c r="A169" s="2" t="s">
        <v>43</v>
      </c>
      <c r="B169" s="6"/>
      <c r="C169" s="6"/>
      <c r="D169" s="8">
        <f t="shared" si="54"/>
        <v>0</v>
      </c>
      <c r="E169" s="104" t="e">
        <f t="shared" si="49"/>
        <v>#DIV/0!</v>
      </c>
      <c r="F169" s="6"/>
      <c r="G169" s="6"/>
      <c r="H169" s="8">
        <f t="shared" si="55"/>
        <v>0</v>
      </c>
      <c r="I169" s="104" t="e">
        <f t="shared" si="51"/>
        <v>#DIV/0!</v>
      </c>
      <c r="J169" s="6"/>
      <c r="K169" s="6"/>
      <c r="L169" s="8">
        <f t="shared" si="56"/>
        <v>0</v>
      </c>
      <c r="M169" s="104" t="e">
        <f t="shared" si="53"/>
        <v>#DIV/0!</v>
      </c>
    </row>
    <row r="170" spans="1:13" ht="12.75">
      <c r="A170" s="2" t="s">
        <v>13</v>
      </c>
      <c r="B170" s="6"/>
      <c r="C170" s="6"/>
      <c r="D170" s="8">
        <f t="shared" si="54"/>
        <v>0</v>
      </c>
      <c r="E170" s="104" t="e">
        <f t="shared" si="49"/>
        <v>#DIV/0!</v>
      </c>
      <c r="F170" s="6"/>
      <c r="G170" s="6"/>
      <c r="H170" s="8">
        <f t="shared" si="55"/>
        <v>0</v>
      </c>
      <c r="I170" s="104" t="e">
        <f t="shared" si="51"/>
        <v>#DIV/0!</v>
      </c>
      <c r="J170" s="6"/>
      <c r="K170" s="6"/>
      <c r="L170" s="8">
        <f t="shared" si="56"/>
        <v>0</v>
      </c>
      <c r="M170" s="104" t="e">
        <f t="shared" si="53"/>
        <v>#DIV/0!</v>
      </c>
    </row>
    <row r="171" spans="1:13" ht="12.75">
      <c r="A171" s="2" t="s">
        <v>14</v>
      </c>
      <c r="B171" s="6"/>
      <c r="C171" s="6"/>
      <c r="D171" s="8">
        <f t="shared" si="54"/>
        <v>0</v>
      </c>
      <c r="E171" s="104" t="e">
        <f aca="true" t="shared" si="57" ref="E171:E182">D171/$E$153</f>
        <v>#DIV/0!</v>
      </c>
      <c r="F171" s="6"/>
      <c r="G171" s="6"/>
      <c r="H171" s="8">
        <f t="shared" si="55"/>
        <v>0</v>
      </c>
      <c r="I171" s="104" t="e">
        <f aca="true" t="shared" si="58" ref="I171:I182">H171/$I$153</f>
        <v>#DIV/0!</v>
      </c>
      <c r="J171" s="6"/>
      <c r="K171" s="6"/>
      <c r="L171" s="8">
        <f t="shared" si="56"/>
        <v>0</v>
      </c>
      <c r="M171" s="104" t="e">
        <f aca="true" t="shared" si="59" ref="M171:M182">L171/$M$153</f>
        <v>#DIV/0!</v>
      </c>
    </row>
    <row r="172" spans="1:13" ht="12.75">
      <c r="A172" s="2" t="s">
        <v>44</v>
      </c>
      <c r="B172" s="6"/>
      <c r="C172" s="6"/>
      <c r="D172" s="8">
        <f t="shared" si="54"/>
        <v>0</v>
      </c>
      <c r="E172" s="104" t="e">
        <f t="shared" si="57"/>
        <v>#DIV/0!</v>
      </c>
      <c r="F172" s="6"/>
      <c r="G172" s="6"/>
      <c r="H172" s="8">
        <f t="shared" si="55"/>
        <v>0</v>
      </c>
      <c r="I172" s="104" t="e">
        <f t="shared" si="58"/>
        <v>#DIV/0!</v>
      </c>
      <c r="J172" s="6"/>
      <c r="K172" s="6"/>
      <c r="L172" s="8">
        <f t="shared" si="56"/>
        <v>0</v>
      </c>
      <c r="M172" s="104" t="e">
        <f t="shared" si="59"/>
        <v>#DIV/0!</v>
      </c>
    </row>
    <row r="173" spans="1:13" ht="12.75">
      <c r="A173" s="2" t="s">
        <v>45</v>
      </c>
      <c r="B173" s="6"/>
      <c r="C173" s="6"/>
      <c r="D173" s="8">
        <f t="shared" si="54"/>
        <v>0</v>
      </c>
      <c r="E173" s="104" t="e">
        <f t="shared" si="57"/>
        <v>#DIV/0!</v>
      </c>
      <c r="F173" s="6"/>
      <c r="G173" s="6"/>
      <c r="H173" s="8">
        <f t="shared" si="55"/>
        <v>0</v>
      </c>
      <c r="I173" s="104" t="e">
        <f t="shared" si="58"/>
        <v>#DIV/0!</v>
      </c>
      <c r="J173" s="6"/>
      <c r="K173" s="6"/>
      <c r="L173" s="8">
        <f t="shared" si="56"/>
        <v>0</v>
      </c>
      <c r="M173" s="104" t="e">
        <f t="shared" si="59"/>
        <v>#DIV/0!</v>
      </c>
    </row>
    <row r="174" spans="1:13" ht="12.75">
      <c r="A174" s="2" t="s">
        <v>46</v>
      </c>
      <c r="B174" s="6"/>
      <c r="C174" s="6"/>
      <c r="D174" s="8">
        <f t="shared" si="54"/>
        <v>0</v>
      </c>
      <c r="E174" s="104" t="e">
        <f t="shared" si="57"/>
        <v>#DIV/0!</v>
      </c>
      <c r="F174" s="6"/>
      <c r="G174" s="6"/>
      <c r="H174" s="8">
        <f t="shared" si="55"/>
        <v>0</v>
      </c>
      <c r="I174" s="104" t="e">
        <f t="shared" si="58"/>
        <v>#DIV/0!</v>
      </c>
      <c r="J174" s="6"/>
      <c r="K174" s="6"/>
      <c r="L174" s="8">
        <f t="shared" si="56"/>
        <v>0</v>
      </c>
      <c r="M174" s="104" t="e">
        <f t="shared" si="59"/>
        <v>#DIV/0!</v>
      </c>
    </row>
    <row r="175" spans="1:13" ht="12.75">
      <c r="A175" s="2" t="s">
        <v>47</v>
      </c>
      <c r="B175" s="6"/>
      <c r="C175" s="6"/>
      <c r="D175" s="8">
        <f t="shared" si="54"/>
        <v>0</v>
      </c>
      <c r="E175" s="104" t="e">
        <f t="shared" si="57"/>
        <v>#DIV/0!</v>
      </c>
      <c r="F175" s="6"/>
      <c r="G175" s="6"/>
      <c r="H175" s="8">
        <f t="shared" si="55"/>
        <v>0</v>
      </c>
      <c r="I175" s="104" t="e">
        <f t="shared" si="58"/>
        <v>#DIV/0!</v>
      </c>
      <c r="J175" s="6"/>
      <c r="K175" s="6"/>
      <c r="L175" s="8">
        <f t="shared" si="56"/>
        <v>0</v>
      </c>
      <c r="M175" s="104" t="e">
        <f t="shared" si="59"/>
        <v>#DIV/0!</v>
      </c>
    </row>
    <row r="176" spans="1:13" ht="12.75">
      <c r="A176" s="2"/>
      <c r="B176" s="6"/>
      <c r="C176" s="6"/>
      <c r="D176" s="8">
        <f t="shared" si="54"/>
        <v>0</v>
      </c>
      <c r="E176" s="104" t="e">
        <f t="shared" si="57"/>
        <v>#DIV/0!</v>
      </c>
      <c r="F176" s="6"/>
      <c r="G176" s="6"/>
      <c r="H176" s="8">
        <f t="shared" si="55"/>
        <v>0</v>
      </c>
      <c r="I176" s="104" t="e">
        <f t="shared" si="58"/>
        <v>#DIV/0!</v>
      </c>
      <c r="J176" s="6"/>
      <c r="K176" s="6"/>
      <c r="L176" s="8">
        <f t="shared" si="56"/>
        <v>0</v>
      </c>
      <c r="M176" s="104" t="e">
        <f t="shared" si="59"/>
        <v>#DIV/0!</v>
      </c>
    </row>
    <row r="177" spans="1:13" ht="12.75">
      <c r="A177" s="2" t="s">
        <v>48</v>
      </c>
      <c r="B177" s="6"/>
      <c r="C177" s="6"/>
      <c r="D177" s="8">
        <f t="shared" si="54"/>
        <v>0</v>
      </c>
      <c r="E177" s="104" t="e">
        <f t="shared" si="57"/>
        <v>#DIV/0!</v>
      </c>
      <c r="F177" s="6"/>
      <c r="G177" s="6"/>
      <c r="H177" s="8">
        <f t="shared" si="55"/>
        <v>0</v>
      </c>
      <c r="I177" s="104" t="e">
        <f t="shared" si="58"/>
        <v>#DIV/0!</v>
      </c>
      <c r="J177" s="6"/>
      <c r="K177" s="6"/>
      <c r="L177" s="8">
        <f t="shared" si="56"/>
        <v>0</v>
      </c>
      <c r="M177" s="104" t="e">
        <f t="shared" si="59"/>
        <v>#DIV/0!</v>
      </c>
    </row>
    <row r="178" spans="1:13" ht="12.75">
      <c r="A178" s="2" t="s">
        <v>49</v>
      </c>
      <c r="B178" s="6"/>
      <c r="C178" s="6"/>
      <c r="D178" s="8">
        <f t="shared" si="54"/>
        <v>0</v>
      </c>
      <c r="E178" s="104" t="e">
        <f t="shared" si="57"/>
        <v>#DIV/0!</v>
      </c>
      <c r="F178" s="6"/>
      <c r="G178" s="6"/>
      <c r="H178" s="8">
        <f t="shared" si="55"/>
        <v>0</v>
      </c>
      <c r="I178" s="104" t="e">
        <f t="shared" si="58"/>
        <v>#DIV/0!</v>
      </c>
      <c r="J178" s="6"/>
      <c r="K178" s="6"/>
      <c r="L178" s="8">
        <f t="shared" si="56"/>
        <v>0</v>
      </c>
      <c r="M178" s="104" t="e">
        <f t="shared" si="59"/>
        <v>#DIV/0!</v>
      </c>
    </row>
    <row r="179" spans="1:13" ht="12.75">
      <c r="A179" s="2" t="s">
        <v>50</v>
      </c>
      <c r="B179" s="6"/>
      <c r="C179" s="6"/>
      <c r="D179" s="8">
        <f t="shared" si="54"/>
        <v>0</v>
      </c>
      <c r="E179" s="104" t="e">
        <f t="shared" si="57"/>
        <v>#DIV/0!</v>
      </c>
      <c r="F179" s="6"/>
      <c r="G179" s="6"/>
      <c r="H179" s="8">
        <f t="shared" si="55"/>
        <v>0</v>
      </c>
      <c r="I179" s="104" t="e">
        <f t="shared" si="58"/>
        <v>#DIV/0!</v>
      </c>
      <c r="J179" s="6"/>
      <c r="K179" s="6"/>
      <c r="L179" s="8">
        <f t="shared" si="56"/>
        <v>0</v>
      </c>
      <c r="M179" s="104" t="e">
        <f t="shared" si="59"/>
        <v>#DIV/0!</v>
      </c>
    </row>
    <row r="180" spans="1:13" ht="12.75">
      <c r="A180" s="2"/>
      <c r="B180" s="6"/>
      <c r="C180" s="6"/>
      <c r="D180" s="8">
        <f t="shared" si="54"/>
        <v>0</v>
      </c>
      <c r="E180" s="104" t="e">
        <f t="shared" si="57"/>
        <v>#DIV/0!</v>
      </c>
      <c r="F180" s="6"/>
      <c r="G180" s="6"/>
      <c r="H180" s="8">
        <f t="shared" si="55"/>
        <v>0</v>
      </c>
      <c r="I180" s="104" t="e">
        <f t="shared" si="58"/>
        <v>#DIV/0!</v>
      </c>
      <c r="J180" s="6"/>
      <c r="K180" s="6"/>
      <c r="L180" s="8">
        <f t="shared" si="56"/>
        <v>0</v>
      </c>
      <c r="M180" s="104" t="e">
        <f t="shared" si="59"/>
        <v>#DIV/0!</v>
      </c>
    </row>
    <row r="181" spans="1:13" ht="13.5" thickBot="1">
      <c r="A181" s="17" t="s">
        <v>51</v>
      </c>
      <c r="B181" s="8">
        <f>SUM(B167:B180)</f>
        <v>0</v>
      </c>
      <c r="C181" s="8"/>
      <c r="D181" s="8">
        <f>SUM(D167:D180)</f>
        <v>0</v>
      </c>
      <c r="E181" s="104" t="e">
        <f t="shared" si="57"/>
        <v>#DIV/0!</v>
      </c>
      <c r="F181" s="8">
        <f>SUM(F167:F180)</f>
        <v>0</v>
      </c>
      <c r="G181" s="8"/>
      <c r="H181" s="8">
        <f>SUM(H167:H180)</f>
        <v>0</v>
      </c>
      <c r="I181" s="104" t="e">
        <f t="shared" si="58"/>
        <v>#DIV/0!</v>
      </c>
      <c r="J181" s="8">
        <f>SUM(J167:J180)</f>
        <v>0</v>
      </c>
      <c r="K181" s="8"/>
      <c r="L181" s="8">
        <f>SUM(L167:L180)</f>
        <v>0</v>
      </c>
      <c r="M181" s="104" t="e">
        <f t="shared" si="59"/>
        <v>#DIV/0!</v>
      </c>
    </row>
    <row r="182" spans="1:13" ht="17.25" thickBot="1" thickTop="1">
      <c r="A182" s="4" t="s">
        <v>20</v>
      </c>
      <c r="B182" s="14">
        <f>B166-B181</f>
        <v>0</v>
      </c>
      <c r="C182" s="14"/>
      <c r="D182" s="10">
        <f>D166-D181</f>
        <v>0</v>
      </c>
      <c r="E182" s="104" t="e">
        <f t="shared" si="57"/>
        <v>#DIV/0!</v>
      </c>
      <c r="F182" s="14">
        <f>F166-F181</f>
        <v>0</v>
      </c>
      <c r="G182" s="14"/>
      <c r="H182" s="10">
        <f>H166-H181</f>
        <v>0</v>
      </c>
      <c r="I182" s="104" t="e">
        <f t="shared" si="58"/>
        <v>#DIV/0!</v>
      </c>
      <c r="J182" s="14">
        <f>J166-J181</f>
        <v>0</v>
      </c>
      <c r="K182" s="14"/>
      <c r="L182" s="10">
        <f>L166-L181</f>
        <v>0</v>
      </c>
      <c r="M182" s="104" t="e">
        <f t="shared" si="59"/>
        <v>#DIV/0!</v>
      </c>
    </row>
    <row r="183" ht="13.5" thickTop="1"/>
    <row r="187" ht="13.5" thickBot="1"/>
    <row r="188" spans="4:13" ht="13.5" thickBot="1">
      <c r="D188" s="16" t="s">
        <v>25</v>
      </c>
      <c r="F188" s="1"/>
      <c r="G188" s="1"/>
      <c r="H188" s="16" t="s">
        <v>26</v>
      </c>
      <c r="I188" s="18"/>
      <c r="J188" s="1"/>
      <c r="K188" s="1"/>
      <c r="L188" s="16" t="s">
        <v>27</v>
      </c>
      <c r="M188" s="18"/>
    </row>
    <row r="189" spans="1:13" ht="16.5" thickBot="1">
      <c r="A189" s="15" t="s">
        <v>28</v>
      </c>
      <c r="B189" s="16" t="s">
        <v>29</v>
      </c>
      <c r="C189" s="16" t="s">
        <v>30</v>
      </c>
      <c r="D189" s="16" t="s">
        <v>31</v>
      </c>
      <c r="E189" s="19" t="s">
        <v>32</v>
      </c>
      <c r="F189" s="16" t="s">
        <v>29</v>
      </c>
      <c r="G189" s="16" t="s">
        <v>30</v>
      </c>
      <c r="H189" s="16" t="s">
        <v>31</v>
      </c>
      <c r="I189" s="19" t="s">
        <v>32</v>
      </c>
      <c r="J189" s="16" t="s">
        <v>29</v>
      </c>
      <c r="K189" s="16" t="s">
        <v>30</v>
      </c>
      <c r="L189" s="16" t="s">
        <v>31</v>
      </c>
      <c r="M189" s="19" t="s">
        <v>32</v>
      </c>
    </row>
    <row r="190" spans="1:13" ht="12.75">
      <c r="A190" t="s">
        <v>33</v>
      </c>
      <c r="B190" s="272"/>
      <c r="C190" s="272"/>
      <c r="D190" s="273"/>
      <c r="E190" s="9"/>
      <c r="F190" s="272"/>
      <c r="G190" s="272"/>
      <c r="H190" s="273"/>
      <c r="I190" s="9"/>
      <c r="J190" s="272"/>
      <c r="K190" s="272"/>
      <c r="L190" s="273"/>
      <c r="M190" s="9"/>
    </row>
    <row r="191" spans="1:13" ht="12.75">
      <c r="A191" s="2" t="s">
        <v>34</v>
      </c>
      <c r="B191" s="6"/>
      <c r="C191" s="6"/>
      <c r="D191" s="8">
        <f>B191+C191</f>
        <v>0</v>
      </c>
      <c r="E191" s="104" t="e">
        <f>D191/$E$190</f>
        <v>#DIV/0!</v>
      </c>
      <c r="F191" s="6"/>
      <c r="G191" s="6"/>
      <c r="H191" s="8">
        <f>F191+G191</f>
        <v>0</v>
      </c>
      <c r="I191" s="104" t="e">
        <f>H191/$I$190</f>
        <v>#DIV/0!</v>
      </c>
      <c r="J191" s="6"/>
      <c r="K191" s="6"/>
      <c r="L191" s="8">
        <f>J191+K191</f>
        <v>0</v>
      </c>
      <c r="M191" s="104" t="e">
        <f>L191/$M$190</f>
        <v>#DIV/0!</v>
      </c>
    </row>
    <row r="192" spans="1:13" ht="12.75">
      <c r="A192" s="2" t="s">
        <v>35</v>
      </c>
      <c r="B192" s="6"/>
      <c r="C192" s="6"/>
      <c r="D192" s="8">
        <f aca="true" t="shared" si="60" ref="D192:D202">B192+C192</f>
        <v>0</v>
      </c>
      <c r="E192" s="104" t="e">
        <f aca="true" t="shared" si="61" ref="E192:E207">D192/$E$190</f>
        <v>#DIV/0!</v>
      </c>
      <c r="F192" s="6"/>
      <c r="G192" s="6"/>
      <c r="H192" s="8">
        <f aca="true" t="shared" si="62" ref="H192:H202">F192+G192</f>
        <v>0</v>
      </c>
      <c r="I192" s="104" t="e">
        <f aca="true" t="shared" si="63" ref="I192:I207">H192/$I$190</f>
        <v>#DIV/0!</v>
      </c>
      <c r="J192" s="6"/>
      <c r="K192" s="6"/>
      <c r="L192" s="8">
        <f aca="true" t="shared" si="64" ref="L192:L202">J192+K192</f>
        <v>0</v>
      </c>
      <c r="M192" s="104" t="e">
        <f aca="true" t="shared" si="65" ref="M192:M207">L192/$M$190</f>
        <v>#DIV/0!</v>
      </c>
    </row>
    <row r="193" spans="1:13" ht="12.75">
      <c r="A193" s="2" t="s">
        <v>36</v>
      </c>
      <c r="B193" s="6"/>
      <c r="C193" s="6"/>
      <c r="D193" s="8">
        <f t="shared" si="60"/>
        <v>0</v>
      </c>
      <c r="E193" s="104" t="e">
        <f t="shared" si="61"/>
        <v>#DIV/0!</v>
      </c>
      <c r="F193" s="6"/>
      <c r="G193" s="6"/>
      <c r="H193" s="8">
        <f t="shared" si="62"/>
        <v>0</v>
      </c>
      <c r="I193" s="104" t="e">
        <f t="shared" si="63"/>
        <v>#DIV/0!</v>
      </c>
      <c r="J193" s="6"/>
      <c r="K193" s="6"/>
      <c r="L193" s="8">
        <f t="shared" si="64"/>
        <v>0</v>
      </c>
      <c r="M193" s="104" t="e">
        <f t="shared" si="65"/>
        <v>#DIV/0!</v>
      </c>
    </row>
    <row r="194" spans="1:13" ht="12.75">
      <c r="A194" s="2" t="s">
        <v>37</v>
      </c>
      <c r="B194" s="6"/>
      <c r="C194" s="6"/>
      <c r="D194" s="8">
        <f t="shared" si="60"/>
        <v>0</v>
      </c>
      <c r="E194" s="104" t="e">
        <f t="shared" si="61"/>
        <v>#DIV/0!</v>
      </c>
      <c r="F194" s="6"/>
      <c r="G194" s="6"/>
      <c r="H194" s="8">
        <f t="shared" si="62"/>
        <v>0</v>
      </c>
      <c r="I194" s="104" t="e">
        <f t="shared" si="63"/>
        <v>#DIV/0!</v>
      </c>
      <c r="J194" s="6"/>
      <c r="K194" s="6"/>
      <c r="L194" s="8">
        <f t="shared" si="64"/>
        <v>0</v>
      </c>
      <c r="M194" s="104" t="e">
        <f t="shared" si="65"/>
        <v>#DIV/0!</v>
      </c>
    </row>
    <row r="195" spans="1:13" ht="12.75">
      <c r="A195" s="2" t="s">
        <v>38</v>
      </c>
      <c r="B195" s="6"/>
      <c r="C195" s="6"/>
      <c r="D195" s="8">
        <f t="shared" si="60"/>
        <v>0</v>
      </c>
      <c r="E195" s="104" t="e">
        <f t="shared" si="61"/>
        <v>#DIV/0!</v>
      </c>
      <c r="F195" s="6"/>
      <c r="G195" s="6"/>
      <c r="H195" s="8">
        <f t="shared" si="62"/>
        <v>0</v>
      </c>
      <c r="I195" s="104" t="e">
        <f t="shared" si="63"/>
        <v>#DIV/0!</v>
      </c>
      <c r="J195" s="6"/>
      <c r="K195" s="6"/>
      <c r="L195" s="8">
        <f t="shared" si="64"/>
        <v>0</v>
      </c>
      <c r="M195" s="104" t="e">
        <f t="shared" si="65"/>
        <v>#DIV/0!</v>
      </c>
    </row>
    <row r="196" spans="1:13" ht="12.75">
      <c r="A196" s="2"/>
      <c r="B196" s="6"/>
      <c r="C196" s="6"/>
      <c r="D196" s="8">
        <f t="shared" si="60"/>
        <v>0</v>
      </c>
      <c r="E196" s="104" t="e">
        <f t="shared" si="61"/>
        <v>#DIV/0!</v>
      </c>
      <c r="F196" s="6"/>
      <c r="G196" s="6"/>
      <c r="H196" s="8">
        <f t="shared" si="62"/>
        <v>0</v>
      </c>
      <c r="I196" s="104" t="e">
        <f t="shared" si="63"/>
        <v>#DIV/0!</v>
      </c>
      <c r="J196" s="6"/>
      <c r="K196" s="6"/>
      <c r="L196" s="8">
        <f t="shared" si="64"/>
        <v>0</v>
      </c>
      <c r="M196" s="104" t="e">
        <f t="shared" si="65"/>
        <v>#DIV/0!</v>
      </c>
    </row>
    <row r="197" spans="1:13" ht="12.75">
      <c r="A197" s="2"/>
      <c r="B197" s="6"/>
      <c r="C197" s="6"/>
      <c r="D197" s="8">
        <f t="shared" si="60"/>
        <v>0</v>
      </c>
      <c r="E197" s="104" t="e">
        <f t="shared" si="61"/>
        <v>#DIV/0!</v>
      </c>
      <c r="F197" s="6"/>
      <c r="G197" s="6"/>
      <c r="H197" s="8">
        <f t="shared" si="62"/>
        <v>0</v>
      </c>
      <c r="I197" s="104" t="e">
        <f t="shared" si="63"/>
        <v>#DIV/0!</v>
      </c>
      <c r="J197" s="6"/>
      <c r="K197" s="6"/>
      <c r="L197" s="8">
        <f t="shared" si="64"/>
        <v>0</v>
      </c>
      <c r="M197" s="104" t="e">
        <f t="shared" si="65"/>
        <v>#DIV/0!</v>
      </c>
    </row>
    <row r="198" spans="1:13" ht="15">
      <c r="A198" s="3"/>
      <c r="B198" s="8"/>
      <c r="C198" s="8"/>
      <c r="D198" s="8">
        <f t="shared" si="60"/>
        <v>0</v>
      </c>
      <c r="E198" s="104" t="e">
        <f t="shared" si="61"/>
        <v>#DIV/0!</v>
      </c>
      <c r="F198" s="8"/>
      <c r="G198" s="8"/>
      <c r="H198" s="8">
        <f t="shared" si="62"/>
        <v>0</v>
      </c>
      <c r="I198" s="104" t="e">
        <f t="shared" si="63"/>
        <v>#DIV/0!</v>
      </c>
      <c r="J198" s="8"/>
      <c r="K198" s="8"/>
      <c r="L198" s="8">
        <f t="shared" si="64"/>
        <v>0</v>
      </c>
      <c r="M198" s="104" t="e">
        <f t="shared" si="65"/>
        <v>#DIV/0!</v>
      </c>
    </row>
    <row r="199" spans="1:13" ht="12.75">
      <c r="A199" s="2"/>
      <c r="B199" s="6"/>
      <c r="C199" s="6"/>
      <c r="D199" s="8">
        <f t="shared" si="60"/>
        <v>0</v>
      </c>
      <c r="E199" s="104" t="e">
        <f t="shared" si="61"/>
        <v>#DIV/0!</v>
      </c>
      <c r="F199" s="6"/>
      <c r="G199" s="6"/>
      <c r="H199" s="8">
        <f t="shared" si="62"/>
        <v>0</v>
      </c>
      <c r="I199" s="104" t="e">
        <f t="shared" si="63"/>
        <v>#DIV/0!</v>
      </c>
      <c r="J199" s="6"/>
      <c r="K199" s="6"/>
      <c r="L199" s="8">
        <f t="shared" si="64"/>
        <v>0</v>
      </c>
      <c r="M199" s="104" t="e">
        <f t="shared" si="65"/>
        <v>#DIV/0!</v>
      </c>
    </row>
    <row r="200" spans="1:13" ht="12.75">
      <c r="A200" s="2"/>
      <c r="B200" s="6"/>
      <c r="C200" s="6"/>
      <c r="D200" s="8">
        <f t="shared" si="60"/>
        <v>0</v>
      </c>
      <c r="E200" s="104" t="e">
        <f t="shared" si="61"/>
        <v>#DIV/0!</v>
      </c>
      <c r="F200" s="6"/>
      <c r="G200" s="6"/>
      <c r="H200" s="8">
        <f t="shared" si="62"/>
        <v>0</v>
      </c>
      <c r="I200" s="104" t="e">
        <f t="shared" si="63"/>
        <v>#DIV/0!</v>
      </c>
      <c r="J200" s="6"/>
      <c r="K200" s="6"/>
      <c r="L200" s="8">
        <f t="shared" si="64"/>
        <v>0</v>
      </c>
      <c r="M200" s="104" t="e">
        <f t="shared" si="65"/>
        <v>#DIV/0!</v>
      </c>
    </row>
    <row r="201" spans="1:13" ht="12.75">
      <c r="A201" s="2" t="s">
        <v>39</v>
      </c>
      <c r="B201" s="6"/>
      <c r="C201" s="6"/>
      <c r="D201" s="8">
        <f t="shared" si="60"/>
        <v>0</v>
      </c>
      <c r="E201" s="104" t="e">
        <f t="shared" si="61"/>
        <v>#DIV/0!</v>
      </c>
      <c r="F201" s="6"/>
      <c r="G201" s="6"/>
      <c r="H201" s="8">
        <f t="shared" si="62"/>
        <v>0</v>
      </c>
      <c r="I201" s="104" t="e">
        <f t="shared" si="63"/>
        <v>#DIV/0!</v>
      </c>
      <c r="J201" s="6"/>
      <c r="K201" s="6"/>
      <c r="L201" s="8">
        <f t="shared" si="64"/>
        <v>0</v>
      </c>
      <c r="M201" s="104" t="e">
        <f t="shared" si="65"/>
        <v>#DIV/0!</v>
      </c>
    </row>
    <row r="202" spans="1:13" ht="12.75">
      <c r="A202" s="2" t="s">
        <v>40</v>
      </c>
      <c r="B202" s="6"/>
      <c r="C202" s="6"/>
      <c r="D202" s="8">
        <f t="shared" si="60"/>
        <v>0</v>
      </c>
      <c r="E202" s="104" t="e">
        <f t="shared" si="61"/>
        <v>#DIV/0!</v>
      </c>
      <c r="F202" s="6"/>
      <c r="G202" s="6"/>
      <c r="H202" s="8">
        <f t="shared" si="62"/>
        <v>0</v>
      </c>
      <c r="I202" s="104" t="e">
        <f t="shared" si="63"/>
        <v>#DIV/0!</v>
      </c>
      <c r="J202" s="6"/>
      <c r="K202" s="6"/>
      <c r="L202" s="8">
        <f t="shared" si="64"/>
        <v>0</v>
      </c>
      <c r="M202" s="104" t="e">
        <f t="shared" si="65"/>
        <v>#DIV/0!</v>
      </c>
    </row>
    <row r="203" spans="1:13" ht="12.75">
      <c r="A203" s="17" t="s">
        <v>9</v>
      </c>
      <c r="B203" s="8">
        <f>SUM(B191:B202)</f>
        <v>0</v>
      </c>
      <c r="C203" s="8"/>
      <c r="D203" s="8">
        <f>SUM(D191:D202)</f>
        <v>0</v>
      </c>
      <c r="E203" s="104" t="e">
        <f t="shared" si="61"/>
        <v>#DIV/0!</v>
      </c>
      <c r="F203" s="8">
        <f>SUM(F191:F202)</f>
        <v>0</v>
      </c>
      <c r="G203" s="8"/>
      <c r="H203" s="8">
        <f>SUM(H191:H202)</f>
        <v>0</v>
      </c>
      <c r="I203" s="104" t="e">
        <f t="shared" si="63"/>
        <v>#DIV/0!</v>
      </c>
      <c r="J203" s="8">
        <f>SUM(J191:J202)</f>
        <v>0</v>
      </c>
      <c r="K203" s="8"/>
      <c r="L203" s="8">
        <f>SUM(L191:L202)</f>
        <v>0</v>
      </c>
      <c r="M203" s="104" t="e">
        <f t="shared" si="65"/>
        <v>#DIV/0!</v>
      </c>
    </row>
    <row r="204" spans="1:13" ht="12.75">
      <c r="A204" s="2" t="s">
        <v>41</v>
      </c>
      <c r="B204" s="6"/>
      <c r="C204" s="6"/>
      <c r="D204" s="8">
        <f>B204-C204</f>
        <v>0</v>
      </c>
      <c r="E204" s="104" t="e">
        <f t="shared" si="61"/>
        <v>#DIV/0!</v>
      </c>
      <c r="F204" s="6"/>
      <c r="G204" s="6"/>
      <c r="H204" s="8">
        <f>F204-G204</f>
        <v>0</v>
      </c>
      <c r="I204" s="104" t="e">
        <f t="shared" si="63"/>
        <v>#DIV/0!</v>
      </c>
      <c r="J204" s="6"/>
      <c r="K204" s="6"/>
      <c r="L204" s="8">
        <f>J204-K204</f>
        <v>0</v>
      </c>
      <c r="M204" s="104" t="e">
        <f t="shared" si="65"/>
        <v>#DIV/0!</v>
      </c>
    </row>
    <row r="205" spans="1:13" ht="12.75">
      <c r="A205" s="2" t="s">
        <v>42</v>
      </c>
      <c r="B205" s="6"/>
      <c r="C205" s="6"/>
      <c r="D205" s="8">
        <f aca="true" t="shared" si="66" ref="D205:D217">B205-C205</f>
        <v>0</v>
      </c>
      <c r="E205" s="104" t="e">
        <f t="shared" si="61"/>
        <v>#DIV/0!</v>
      </c>
      <c r="F205" s="6"/>
      <c r="G205" s="6"/>
      <c r="H205" s="8">
        <f aca="true" t="shared" si="67" ref="H205:H217">F205-G205</f>
        <v>0</v>
      </c>
      <c r="I205" s="104" t="e">
        <f t="shared" si="63"/>
        <v>#DIV/0!</v>
      </c>
      <c r="J205" s="6"/>
      <c r="K205" s="6"/>
      <c r="L205" s="8">
        <f aca="true" t="shared" si="68" ref="L205:L217">J205-K205</f>
        <v>0</v>
      </c>
      <c r="M205" s="104" t="e">
        <f t="shared" si="65"/>
        <v>#DIV/0!</v>
      </c>
    </row>
    <row r="206" spans="1:13" ht="12.75">
      <c r="A206" s="2" t="s">
        <v>43</v>
      </c>
      <c r="B206" s="6"/>
      <c r="C206" s="6"/>
      <c r="D206" s="8">
        <f t="shared" si="66"/>
        <v>0</v>
      </c>
      <c r="E206" s="104" t="e">
        <f t="shared" si="61"/>
        <v>#DIV/0!</v>
      </c>
      <c r="F206" s="6"/>
      <c r="G206" s="6"/>
      <c r="H206" s="8">
        <f t="shared" si="67"/>
        <v>0</v>
      </c>
      <c r="I206" s="104" t="e">
        <f t="shared" si="63"/>
        <v>#DIV/0!</v>
      </c>
      <c r="J206" s="6"/>
      <c r="K206" s="6"/>
      <c r="L206" s="8">
        <f t="shared" si="68"/>
        <v>0</v>
      </c>
      <c r="M206" s="104" t="e">
        <f t="shared" si="65"/>
        <v>#DIV/0!</v>
      </c>
    </row>
    <row r="207" spans="1:13" ht="12.75">
      <c r="A207" s="2" t="s">
        <v>13</v>
      </c>
      <c r="B207" s="6"/>
      <c r="C207" s="6"/>
      <c r="D207" s="8">
        <f t="shared" si="66"/>
        <v>0</v>
      </c>
      <c r="E207" s="104" t="e">
        <f t="shared" si="61"/>
        <v>#DIV/0!</v>
      </c>
      <c r="F207" s="6"/>
      <c r="G207" s="6"/>
      <c r="H207" s="8">
        <f t="shared" si="67"/>
        <v>0</v>
      </c>
      <c r="I207" s="104" t="e">
        <f t="shared" si="63"/>
        <v>#DIV/0!</v>
      </c>
      <c r="J207" s="6"/>
      <c r="K207" s="6"/>
      <c r="L207" s="8">
        <f t="shared" si="68"/>
        <v>0</v>
      </c>
      <c r="M207" s="104" t="e">
        <f t="shared" si="65"/>
        <v>#DIV/0!</v>
      </c>
    </row>
    <row r="208" spans="1:13" ht="12.75">
      <c r="A208" s="2" t="s">
        <v>14</v>
      </c>
      <c r="B208" s="6"/>
      <c r="C208" s="6"/>
      <c r="D208" s="8">
        <f t="shared" si="66"/>
        <v>0</v>
      </c>
      <c r="E208" s="104" t="e">
        <f aca="true" t="shared" si="69" ref="E208:E219">D208/$E$190</f>
        <v>#DIV/0!</v>
      </c>
      <c r="F208" s="6"/>
      <c r="G208" s="6"/>
      <c r="H208" s="8">
        <f t="shared" si="67"/>
        <v>0</v>
      </c>
      <c r="I208" s="104" t="e">
        <f aca="true" t="shared" si="70" ref="I208:I219">H208/$I$190</f>
        <v>#DIV/0!</v>
      </c>
      <c r="J208" s="6"/>
      <c r="K208" s="6"/>
      <c r="L208" s="8">
        <f t="shared" si="68"/>
        <v>0</v>
      </c>
      <c r="M208" s="104" t="e">
        <f aca="true" t="shared" si="71" ref="M208:M219">L208/$M$190</f>
        <v>#DIV/0!</v>
      </c>
    </row>
    <row r="209" spans="1:13" ht="12.75">
      <c r="A209" s="2" t="s">
        <v>44</v>
      </c>
      <c r="B209" s="6"/>
      <c r="C209" s="6"/>
      <c r="D209" s="8">
        <f t="shared" si="66"/>
        <v>0</v>
      </c>
      <c r="E209" s="104" t="e">
        <f t="shared" si="69"/>
        <v>#DIV/0!</v>
      </c>
      <c r="F209" s="6"/>
      <c r="G209" s="6"/>
      <c r="H209" s="8">
        <f t="shared" si="67"/>
        <v>0</v>
      </c>
      <c r="I209" s="104" t="e">
        <f t="shared" si="70"/>
        <v>#DIV/0!</v>
      </c>
      <c r="J209" s="6"/>
      <c r="K209" s="6"/>
      <c r="L209" s="8">
        <f t="shared" si="68"/>
        <v>0</v>
      </c>
      <c r="M209" s="104" t="e">
        <f t="shared" si="71"/>
        <v>#DIV/0!</v>
      </c>
    </row>
    <row r="210" spans="1:13" ht="12.75">
      <c r="A210" s="2" t="s">
        <v>45</v>
      </c>
      <c r="B210" s="6"/>
      <c r="C210" s="6"/>
      <c r="D210" s="8">
        <f t="shared" si="66"/>
        <v>0</v>
      </c>
      <c r="E210" s="104" t="e">
        <f t="shared" si="69"/>
        <v>#DIV/0!</v>
      </c>
      <c r="F210" s="6"/>
      <c r="G210" s="6"/>
      <c r="H210" s="8">
        <f t="shared" si="67"/>
        <v>0</v>
      </c>
      <c r="I210" s="104" t="e">
        <f t="shared" si="70"/>
        <v>#DIV/0!</v>
      </c>
      <c r="J210" s="6"/>
      <c r="K210" s="6"/>
      <c r="L210" s="8">
        <f t="shared" si="68"/>
        <v>0</v>
      </c>
      <c r="M210" s="104" t="e">
        <f t="shared" si="71"/>
        <v>#DIV/0!</v>
      </c>
    </row>
    <row r="211" spans="1:13" ht="12.75">
      <c r="A211" s="2" t="s">
        <v>46</v>
      </c>
      <c r="B211" s="6"/>
      <c r="C211" s="6"/>
      <c r="D211" s="8">
        <f t="shared" si="66"/>
        <v>0</v>
      </c>
      <c r="E211" s="104" t="e">
        <f t="shared" si="69"/>
        <v>#DIV/0!</v>
      </c>
      <c r="F211" s="6"/>
      <c r="G211" s="6"/>
      <c r="H211" s="8">
        <f t="shared" si="67"/>
        <v>0</v>
      </c>
      <c r="I211" s="104" t="e">
        <f t="shared" si="70"/>
        <v>#DIV/0!</v>
      </c>
      <c r="J211" s="6"/>
      <c r="K211" s="6"/>
      <c r="L211" s="8">
        <f t="shared" si="68"/>
        <v>0</v>
      </c>
      <c r="M211" s="104" t="e">
        <f t="shared" si="71"/>
        <v>#DIV/0!</v>
      </c>
    </row>
    <row r="212" spans="1:13" ht="12.75">
      <c r="A212" s="2" t="s">
        <v>47</v>
      </c>
      <c r="B212" s="6"/>
      <c r="C212" s="6"/>
      <c r="D212" s="8">
        <f t="shared" si="66"/>
        <v>0</v>
      </c>
      <c r="E212" s="104" t="e">
        <f t="shared" si="69"/>
        <v>#DIV/0!</v>
      </c>
      <c r="F212" s="6"/>
      <c r="G212" s="6"/>
      <c r="H212" s="8">
        <f t="shared" si="67"/>
        <v>0</v>
      </c>
      <c r="I212" s="104" t="e">
        <f t="shared" si="70"/>
        <v>#DIV/0!</v>
      </c>
      <c r="J212" s="6"/>
      <c r="K212" s="6"/>
      <c r="L212" s="8">
        <f t="shared" si="68"/>
        <v>0</v>
      </c>
      <c r="M212" s="104" t="e">
        <f t="shared" si="71"/>
        <v>#DIV/0!</v>
      </c>
    </row>
    <row r="213" spans="1:13" ht="12.75">
      <c r="A213" s="2"/>
      <c r="B213" s="6"/>
      <c r="C213" s="6"/>
      <c r="D213" s="8">
        <f t="shared" si="66"/>
        <v>0</v>
      </c>
      <c r="E213" s="104" t="e">
        <f t="shared" si="69"/>
        <v>#DIV/0!</v>
      </c>
      <c r="F213" s="6"/>
      <c r="G213" s="6"/>
      <c r="H213" s="8">
        <f t="shared" si="67"/>
        <v>0</v>
      </c>
      <c r="I213" s="104" t="e">
        <f t="shared" si="70"/>
        <v>#DIV/0!</v>
      </c>
      <c r="J213" s="6"/>
      <c r="K213" s="6"/>
      <c r="L213" s="8">
        <f t="shared" si="68"/>
        <v>0</v>
      </c>
      <c r="M213" s="104" t="e">
        <f t="shared" si="71"/>
        <v>#DIV/0!</v>
      </c>
    </row>
    <row r="214" spans="1:13" ht="12.75">
      <c r="A214" s="2" t="s">
        <v>48</v>
      </c>
      <c r="B214" s="6"/>
      <c r="C214" s="6"/>
      <c r="D214" s="8">
        <f t="shared" si="66"/>
        <v>0</v>
      </c>
      <c r="E214" s="104" t="e">
        <f t="shared" si="69"/>
        <v>#DIV/0!</v>
      </c>
      <c r="F214" s="6"/>
      <c r="G214" s="6"/>
      <c r="H214" s="8">
        <f t="shared" si="67"/>
        <v>0</v>
      </c>
      <c r="I214" s="104" t="e">
        <f t="shared" si="70"/>
        <v>#DIV/0!</v>
      </c>
      <c r="J214" s="6"/>
      <c r="K214" s="6"/>
      <c r="L214" s="8">
        <f t="shared" si="68"/>
        <v>0</v>
      </c>
      <c r="M214" s="104" t="e">
        <f t="shared" si="71"/>
        <v>#DIV/0!</v>
      </c>
    </row>
    <row r="215" spans="1:13" ht="12.75">
      <c r="A215" s="2" t="s">
        <v>49</v>
      </c>
      <c r="B215" s="6"/>
      <c r="C215" s="6"/>
      <c r="D215" s="8">
        <f t="shared" si="66"/>
        <v>0</v>
      </c>
      <c r="E215" s="104" t="e">
        <f t="shared" si="69"/>
        <v>#DIV/0!</v>
      </c>
      <c r="F215" s="6"/>
      <c r="G215" s="6"/>
      <c r="H215" s="8">
        <f t="shared" si="67"/>
        <v>0</v>
      </c>
      <c r="I215" s="104" t="e">
        <f t="shared" si="70"/>
        <v>#DIV/0!</v>
      </c>
      <c r="J215" s="6"/>
      <c r="K215" s="6"/>
      <c r="L215" s="8">
        <f t="shared" si="68"/>
        <v>0</v>
      </c>
      <c r="M215" s="104" t="e">
        <f t="shared" si="71"/>
        <v>#DIV/0!</v>
      </c>
    </row>
    <row r="216" spans="1:13" ht="12.75">
      <c r="A216" s="2" t="s">
        <v>50</v>
      </c>
      <c r="B216" s="6"/>
      <c r="C216" s="6"/>
      <c r="D216" s="8">
        <f t="shared" si="66"/>
        <v>0</v>
      </c>
      <c r="E216" s="104" t="e">
        <f t="shared" si="69"/>
        <v>#DIV/0!</v>
      </c>
      <c r="F216" s="6"/>
      <c r="G216" s="6"/>
      <c r="H216" s="8">
        <f t="shared" si="67"/>
        <v>0</v>
      </c>
      <c r="I216" s="104" t="e">
        <f t="shared" si="70"/>
        <v>#DIV/0!</v>
      </c>
      <c r="J216" s="6"/>
      <c r="K216" s="6"/>
      <c r="L216" s="8">
        <f t="shared" si="68"/>
        <v>0</v>
      </c>
      <c r="M216" s="104" t="e">
        <f t="shared" si="71"/>
        <v>#DIV/0!</v>
      </c>
    </row>
    <row r="217" spans="1:13" ht="12.75">
      <c r="A217" s="2"/>
      <c r="B217" s="6"/>
      <c r="C217" s="6"/>
      <c r="D217" s="8">
        <f t="shared" si="66"/>
        <v>0</v>
      </c>
      <c r="E217" s="104" t="e">
        <f t="shared" si="69"/>
        <v>#DIV/0!</v>
      </c>
      <c r="F217" s="6"/>
      <c r="G217" s="6"/>
      <c r="H217" s="8">
        <f t="shared" si="67"/>
        <v>0</v>
      </c>
      <c r="I217" s="104" t="e">
        <f t="shared" si="70"/>
        <v>#DIV/0!</v>
      </c>
      <c r="J217" s="6"/>
      <c r="K217" s="6"/>
      <c r="L217" s="8">
        <f t="shared" si="68"/>
        <v>0</v>
      </c>
      <c r="M217" s="104" t="e">
        <f t="shared" si="71"/>
        <v>#DIV/0!</v>
      </c>
    </row>
    <row r="218" spans="1:13" ht="13.5" thickBot="1">
      <c r="A218" s="17" t="s">
        <v>51</v>
      </c>
      <c r="B218" s="8">
        <f>SUM(B204:B217)</f>
        <v>0</v>
      </c>
      <c r="C218" s="8"/>
      <c r="D218" s="8">
        <f>SUM(D204:D217)</f>
        <v>0</v>
      </c>
      <c r="E218" s="104" t="e">
        <f t="shared" si="69"/>
        <v>#DIV/0!</v>
      </c>
      <c r="F218" s="8">
        <f>SUM(F204:F217)</f>
        <v>0</v>
      </c>
      <c r="G218" s="8"/>
      <c r="H218" s="8">
        <f>SUM(H204:H217)</f>
        <v>0</v>
      </c>
      <c r="I218" s="104" t="e">
        <f t="shared" si="70"/>
        <v>#DIV/0!</v>
      </c>
      <c r="J218" s="8">
        <f>SUM(J204:J217)</f>
        <v>0</v>
      </c>
      <c r="K218" s="8"/>
      <c r="L218" s="8">
        <f>SUM(L204:L217)</f>
        <v>0</v>
      </c>
      <c r="M218" s="104" t="e">
        <f t="shared" si="71"/>
        <v>#DIV/0!</v>
      </c>
    </row>
    <row r="219" spans="1:13" ht="17.25" thickBot="1" thickTop="1">
      <c r="A219" s="4" t="s">
        <v>20</v>
      </c>
      <c r="B219" s="14">
        <f>B203-B218</f>
        <v>0</v>
      </c>
      <c r="C219" s="14"/>
      <c r="D219" s="10">
        <f>D203-D218</f>
        <v>0</v>
      </c>
      <c r="E219" s="104" t="e">
        <f t="shared" si="69"/>
        <v>#DIV/0!</v>
      </c>
      <c r="F219" s="14">
        <f>F203-F218</f>
        <v>0</v>
      </c>
      <c r="G219" s="14"/>
      <c r="H219" s="10">
        <f>H203-H218</f>
        <v>0</v>
      </c>
      <c r="I219" s="104" t="e">
        <f t="shared" si="70"/>
        <v>#DIV/0!</v>
      </c>
      <c r="J219" s="14">
        <f>J203-J218</f>
        <v>0</v>
      </c>
      <c r="K219" s="14"/>
      <c r="L219" s="10">
        <f>L203-L218</f>
        <v>0</v>
      </c>
      <c r="M219" s="104" t="e">
        <f t="shared" si="71"/>
        <v>#DIV/0!</v>
      </c>
    </row>
    <row r="220" ht="13.5" thickTop="1"/>
  </sheetData>
  <sheetProtection sheet="1" objects="1" scenarios="1"/>
  <printOptions gridLines="1"/>
  <pageMargins left="0.787401575" right="0.787401575" top="0.984251969" bottom="0.984251969" header="0.4921259845" footer="0.4921259845"/>
  <pageSetup horizontalDpi="360" verticalDpi="360" orientation="portrait" paperSize="9"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141"/>
  <sheetViews>
    <sheetView tabSelected="1" zoomScale="112" zoomScaleNormal="112" zoomScalePageLayoutView="0" workbookViewId="0" topLeftCell="A25">
      <selection activeCell="A28" sqref="A28"/>
    </sheetView>
  </sheetViews>
  <sheetFormatPr defaultColWidth="11.421875" defaultRowHeight="12.75"/>
  <cols>
    <col min="1" max="1" width="68.7109375" style="21" customWidth="1"/>
    <col min="2" max="4" width="11.421875" style="22" customWidth="1"/>
  </cols>
  <sheetData>
    <row r="1" spans="1:4" s="13" customFormat="1" ht="15">
      <c r="A1" s="61"/>
      <c r="B1" s="66"/>
      <c r="C1" s="66"/>
      <c r="D1" s="66"/>
    </row>
    <row r="2" spans="1:4" s="13" customFormat="1" ht="15">
      <c r="A2" s="61"/>
      <c r="B2" s="66"/>
      <c r="C2" s="66"/>
      <c r="D2" s="66"/>
    </row>
    <row r="3" spans="1:4" s="13" customFormat="1" ht="15">
      <c r="A3" s="61"/>
      <c r="B3" s="66"/>
      <c r="C3" s="66"/>
      <c r="D3" s="66"/>
    </row>
    <row r="4" spans="1:5" ht="15.75">
      <c r="A4" s="40" t="s">
        <v>52</v>
      </c>
      <c r="B4" s="66"/>
      <c r="C4" s="66"/>
      <c r="D4" s="66"/>
      <c r="E4" s="105"/>
    </row>
    <row r="5" spans="1:4" ht="15.75">
      <c r="A5" s="40" t="s">
        <v>53</v>
      </c>
      <c r="B5" s="41" t="s">
        <v>54</v>
      </c>
      <c r="C5" s="41" t="s">
        <v>55</v>
      </c>
      <c r="D5" s="41" t="s">
        <v>56</v>
      </c>
    </row>
    <row r="6" spans="1:4" ht="15">
      <c r="A6" s="58" t="s">
        <v>57</v>
      </c>
      <c r="B6" s="39"/>
      <c r="C6" s="39"/>
      <c r="D6" s="39"/>
    </row>
    <row r="7" spans="1:4" ht="15">
      <c r="A7" s="58" t="s">
        <v>58</v>
      </c>
      <c r="B7" s="39"/>
      <c r="C7" s="39"/>
      <c r="D7" s="39"/>
    </row>
    <row r="8" spans="1:4" ht="15">
      <c r="A8" s="58" t="s">
        <v>59</v>
      </c>
      <c r="B8" s="39"/>
      <c r="C8" s="39"/>
      <c r="D8" s="39"/>
    </row>
    <row r="9" spans="1:4" ht="15">
      <c r="A9" s="58" t="s">
        <v>60</v>
      </c>
      <c r="B9" s="39"/>
      <c r="C9" s="39"/>
      <c r="D9" s="39"/>
    </row>
    <row r="10" spans="1:4" ht="15">
      <c r="A10" s="58" t="s">
        <v>61</v>
      </c>
      <c r="B10" s="39"/>
      <c r="C10" s="39"/>
      <c r="D10" s="39"/>
    </row>
    <row r="11" spans="1:4" ht="15">
      <c r="A11" s="58" t="s">
        <v>62</v>
      </c>
      <c r="B11" s="39"/>
      <c r="C11" s="39"/>
      <c r="D11" s="39"/>
    </row>
    <row r="12" spans="1:4" ht="15">
      <c r="A12" s="58"/>
      <c r="B12" s="39"/>
      <c r="C12" s="39"/>
      <c r="D12" s="39"/>
    </row>
    <row r="13" spans="1:4" ht="15">
      <c r="A13" s="38"/>
      <c r="B13" s="39"/>
      <c r="C13" s="39"/>
      <c r="D13" s="39"/>
    </row>
    <row r="14" spans="1:4" ht="16.5">
      <c r="A14" s="124"/>
      <c r="B14" s="39"/>
      <c r="C14" s="39"/>
      <c r="D14" s="39"/>
    </row>
    <row r="15" spans="1:4" ht="15">
      <c r="A15" s="38"/>
      <c r="B15" s="39"/>
      <c r="C15" s="39"/>
      <c r="D15" s="39"/>
    </row>
    <row r="16" spans="1:4" ht="18">
      <c r="A16" s="42" t="s">
        <v>63</v>
      </c>
      <c r="B16" s="43">
        <f>SUM(B6:B15)</f>
        <v>0</v>
      </c>
      <c r="C16" s="43">
        <f>SUM(C6:C15)</f>
        <v>0</v>
      </c>
      <c r="D16" s="43">
        <f>SUM(D6:D15)</f>
        <v>0</v>
      </c>
    </row>
    <row r="17" spans="1:4" ht="15">
      <c r="A17" s="38" t="s">
        <v>64</v>
      </c>
      <c r="B17" s="39"/>
      <c r="C17" s="39"/>
      <c r="D17" s="39"/>
    </row>
    <row r="18" spans="1:4" ht="15">
      <c r="A18" s="38" t="s">
        <v>65</v>
      </c>
      <c r="B18" s="39"/>
      <c r="C18" s="39"/>
      <c r="D18" s="39"/>
    </row>
    <row r="19" spans="1:4" ht="15">
      <c r="A19" s="38" t="s">
        <v>66</v>
      </c>
      <c r="B19" s="39"/>
      <c r="C19" s="39"/>
      <c r="D19" s="39"/>
    </row>
    <row r="20" spans="1:4" ht="15">
      <c r="A20" s="38" t="s">
        <v>67</v>
      </c>
      <c r="B20" s="39"/>
      <c r="C20" s="39"/>
      <c r="D20" s="39"/>
    </row>
    <row r="21" spans="1:4" ht="15">
      <c r="A21" s="58" t="s">
        <v>68</v>
      </c>
      <c r="B21" s="39"/>
      <c r="C21" s="39"/>
      <c r="D21" s="39"/>
    </row>
    <row r="22" spans="1:4" ht="15">
      <c r="A22" s="58" t="s">
        <v>69</v>
      </c>
      <c r="B22" s="39"/>
      <c r="C22" s="39"/>
      <c r="D22" s="39"/>
    </row>
    <row r="23" spans="1:4" ht="18">
      <c r="A23" s="42" t="s">
        <v>70</v>
      </c>
      <c r="B23" s="44">
        <f>SUM(B17:B22)</f>
        <v>0</v>
      </c>
      <c r="C23" s="44">
        <f>SUM(C17:C22)</f>
        <v>0</v>
      </c>
      <c r="D23" s="44">
        <f>SUM(D17:D22)</f>
        <v>0</v>
      </c>
    </row>
    <row r="24" spans="1:4" ht="18">
      <c r="A24" s="45" t="s">
        <v>71</v>
      </c>
      <c r="B24" s="39"/>
      <c r="C24" s="39"/>
      <c r="D24" s="39">
        <v>91682</v>
      </c>
    </row>
    <row r="25" spans="1:4" ht="18.75" thickBot="1">
      <c r="A25" s="45" t="s">
        <v>72</v>
      </c>
      <c r="B25" s="39"/>
      <c r="C25" s="39"/>
      <c r="D25" s="39"/>
    </row>
    <row r="26" spans="1:4" ht="21" thickBot="1">
      <c r="A26" s="52" t="s">
        <v>73</v>
      </c>
      <c r="B26" s="53">
        <f>B16+B23+B24-B25</f>
        <v>0</v>
      </c>
      <c r="C26" s="53">
        <v>168257</v>
      </c>
      <c r="D26" s="53">
        <f>D16+D23+D24-D25</f>
        <v>91682</v>
      </c>
    </row>
    <row r="27" spans="1:4" ht="15">
      <c r="A27" s="38" t="s">
        <v>416</v>
      </c>
      <c r="B27" s="39">
        <v>223</v>
      </c>
      <c r="C27" s="39">
        <v>3060</v>
      </c>
      <c r="D27" s="39">
        <v>1638</v>
      </c>
    </row>
    <row r="28" spans="1:4" ht="15">
      <c r="A28" s="38" t="s">
        <v>75</v>
      </c>
      <c r="B28" s="39"/>
      <c r="C28" s="39">
        <v>3996</v>
      </c>
      <c r="D28" s="39">
        <f>259+89</f>
        <v>348</v>
      </c>
    </row>
    <row r="29" spans="1:4" ht="15">
      <c r="A29" s="38" t="s">
        <v>76</v>
      </c>
      <c r="B29" s="39"/>
      <c r="C29" s="39"/>
      <c r="D29" s="39"/>
    </row>
    <row r="30" spans="1:4" ht="15">
      <c r="A30" s="58" t="s">
        <v>77</v>
      </c>
      <c r="B30" s="39"/>
      <c r="C30" s="39"/>
      <c r="D30" s="39"/>
    </row>
    <row r="31" spans="1:4" ht="15">
      <c r="A31" s="58" t="s">
        <v>78</v>
      </c>
      <c r="B31" s="39"/>
      <c r="C31" s="39">
        <v>760</v>
      </c>
      <c r="D31" s="39">
        <v>552</v>
      </c>
    </row>
    <row r="32" spans="1:5" ht="18">
      <c r="A32" s="42" t="s">
        <v>79</v>
      </c>
      <c r="B32" s="44">
        <f>SUM(B27:B31)</f>
        <v>223</v>
      </c>
      <c r="C32" s="44">
        <f>SUM(C27:C31)</f>
        <v>7816</v>
      </c>
      <c r="D32" s="44">
        <f>SUM(D27:D31)</f>
        <v>2538</v>
      </c>
      <c r="E32" s="254" t="e">
        <f>B32/E4</f>
        <v>#DIV/0!</v>
      </c>
    </row>
    <row r="33" spans="1:5" ht="15">
      <c r="A33" s="38" t="s">
        <v>80</v>
      </c>
      <c r="B33" s="39">
        <v>2468</v>
      </c>
      <c r="C33" s="39">
        <v>6010</v>
      </c>
      <c r="D33" s="39">
        <v>4739</v>
      </c>
      <c r="E33" s="77"/>
    </row>
    <row r="34" spans="1:4" ht="15">
      <c r="A34" s="38" t="s">
        <v>81</v>
      </c>
      <c r="B34" s="39"/>
      <c r="C34" s="39">
        <v>6154</v>
      </c>
      <c r="D34" s="39">
        <v>1155</v>
      </c>
    </row>
    <row r="35" spans="1:4" ht="15">
      <c r="A35" s="58" t="s">
        <v>82</v>
      </c>
      <c r="B35" s="39">
        <v>17428</v>
      </c>
      <c r="C35" s="39">
        <v>18832</v>
      </c>
      <c r="D35" s="39">
        <v>7422</v>
      </c>
    </row>
    <row r="36" spans="1:4" ht="15">
      <c r="A36" s="38" t="s">
        <v>83</v>
      </c>
      <c r="B36" s="39"/>
      <c r="C36" s="39"/>
      <c r="D36" s="39"/>
    </row>
    <row r="37" spans="1:4" ht="15">
      <c r="A37" s="58" t="s">
        <v>84</v>
      </c>
      <c r="B37" s="39"/>
      <c r="C37" s="39">
        <f>1591-2499</f>
        <v>-908</v>
      </c>
      <c r="D37" s="39">
        <v>5696</v>
      </c>
    </row>
    <row r="38" spans="1:4" ht="15">
      <c r="A38" s="38" t="s">
        <v>85</v>
      </c>
      <c r="B38" s="39"/>
      <c r="C38" s="39">
        <v>27959</v>
      </c>
      <c r="D38" s="39">
        <v>10514</v>
      </c>
    </row>
    <row r="39" spans="1:5" ht="18">
      <c r="A39" s="42" t="s">
        <v>86</v>
      </c>
      <c r="B39" s="44">
        <f>SUM(B33:B38)</f>
        <v>19896</v>
      </c>
      <c r="C39" s="44">
        <f>SUM(C33:C38)</f>
        <v>58047</v>
      </c>
      <c r="D39" s="44">
        <f>SUM(D33:D38)</f>
        <v>29526</v>
      </c>
      <c r="E39" s="254" t="e">
        <f>B39/E4</f>
        <v>#DIV/0!</v>
      </c>
    </row>
    <row r="40" spans="1:4" ht="15">
      <c r="A40" s="46" t="s">
        <v>87</v>
      </c>
      <c r="B40" s="39"/>
      <c r="C40" s="39"/>
      <c r="D40" s="39"/>
    </row>
    <row r="41" spans="1:4" ht="15">
      <c r="A41" s="46" t="s">
        <v>88</v>
      </c>
      <c r="B41" s="39">
        <v>1949</v>
      </c>
      <c r="C41" s="39">
        <v>480</v>
      </c>
      <c r="D41" s="39">
        <v>256</v>
      </c>
    </row>
    <row r="42" spans="1:4" ht="15">
      <c r="A42" s="46" t="s">
        <v>89</v>
      </c>
      <c r="B42" s="39"/>
      <c r="C42" s="39"/>
      <c r="D42" s="39"/>
    </row>
    <row r="43" spans="1:4" ht="15">
      <c r="A43" s="38" t="s">
        <v>90</v>
      </c>
      <c r="B43" s="39"/>
      <c r="C43" s="39">
        <v>16968</v>
      </c>
      <c r="D43" s="39">
        <v>12319</v>
      </c>
    </row>
    <row r="44" spans="1:5" ht="18">
      <c r="A44" s="47" t="s">
        <v>91</v>
      </c>
      <c r="B44" s="44">
        <f>SUM(B40:B43)</f>
        <v>1949</v>
      </c>
      <c r="C44" s="44">
        <f>SUM(C40:C43)</f>
        <v>17448</v>
      </c>
      <c r="D44" s="44">
        <f>SUM(D40:D43)</f>
        <v>12575</v>
      </c>
      <c r="E44" s="254" t="e">
        <f>B44/E4</f>
        <v>#DIV/0!</v>
      </c>
    </row>
    <row r="45" spans="1:4" ht="15">
      <c r="A45" s="58" t="s">
        <v>92</v>
      </c>
      <c r="B45" s="39"/>
      <c r="C45" s="39">
        <v>14666</v>
      </c>
      <c r="D45" s="39">
        <v>14871</v>
      </c>
    </row>
    <row r="46" spans="1:4" ht="15">
      <c r="A46" s="38" t="s">
        <v>93</v>
      </c>
      <c r="B46" s="39"/>
      <c r="C46" s="39">
        <v>3465</v>
      </c>
      <c r="D46" s="39">
        <v>778</v>
      </c>
    </row>
    <row r="47" spans="1:4" ht="15">
      <c r="A47" s="57" t="s">
        <v>94</v>
      </c>
      <c r="B47" s="39"/>
      <c r="C47" s="39">
        <v>3078</v>
      </c>
      <c r="D47" s="39"/>
    </row>
    <row r="48" spans="1:4" ht="15">
      <c r="A48" s="58" t="s">
        <v>95</v>
      </c>
      <c r="B48" s="39"/>
      <c r="C48" s="39"/>
      <c r="D48" s="39"/>
    </row>
    <row r="49" spans="1:5" ht="18">
      <c r="A49" s="42" t="s">
        <v>96</v>
      </c>
      <c r="B49" s="44">
        <f>SUM(B45:B48)</f>
        <v>0</v>
      </c>
      <c r="C49" s="44">
        <f>SUM(C45:C48)</f>
        <v>21209</v>
      </c>
      <c r="D49" s="44">
        <f>SUM(D45:D48)</f>
        <v>15649</v>
      </c>
      <c r="E49" s="254" t="e">
        <f>B49/E4</f>
        <v>#DIV/0!</v>
      </c>
    </row>
    <row r="50" spans="1:4" ht="15">
      <c r="A50" s="58" t="s">
        <v>97</v>
      </c>
      <c r="B50" s="39"/>
      <c r="C50" s="39"/>
      <c r="D50" s="39"/>
    </row>
    <row r="51" spans="1:4" ht="15">
      <c r="A51" s="58" t="s">
        <v>98</v>
      </c>
      <c r="B51" s="39"/>
      <c r="C51" s="39">
        <v>16055</v>
      </c>
      <c r="D51" s="39">
        <v>8136</v>
      </c>
    </row>
    <row r="52" spans="1:4" ht="15">
      <c r="A52" s="58" t="s">
        <v>99</v>
      </c>
      <c r="B52" s="39"/>
      <c r="C52" s="39">
        <v>260</v>
      </c>
      <c r="D52" s="39">
        <v>1205</v>
      </c>
    </row>
    <row r="53" spans="1:4" ht="15">
      <c r="A53" s="58" t="s">
        <v>100</v>
      </c>
      <c r="B53" s="39"/>
      <c r="C53" s="39"/>
      <c r="D53" s="39"/>
    </row>
    <row r="54" spans="1:5" ht="18">
      <c r="A54" s="42" t="s">
        <v>101</v>
      </c>
      <c r="B54" s="44">
        <f>SUM(B50:B53)</f>
        <v>0</v>
      </c>
      <c r="C54" s="44">
        <f>SUM(C50:C53)</f>
        <v>16315</v>
      </c>
      <c r="D54" s="44">
        <f>SUM(D50:D53)</f>
        <v>9341</v>
      </c>
      <c r="E54" s="254" t="e">
        <f>B54/E4</f>
        <v>#DIV/0!</v>
      </c>
    </row>
    <row r="55" spans="1:4" ht="15">
      <c r="A55" s="38" t="s">
        <v>102</v>
      </c>
      <c r="B55" s="39"/>
      <c r="C55" s="39">
        <v>14404</v>
      </c>
      <c r="D55" s="39">
        <v>7074</v>
      </c>
    </row>
    <row r="56" spans="1:4" ht="15">
      <c r="A56" s="38" t="s">
        <v>103</v>
      </c>
      <c r="B56" s="39"/>
      <c r="C56" s="39"/>
      <c r="D56" s="39"/>
    </row>
    <row r="57" spans="1:4" ht="15">
      <c r="A57" s="38" t="s">
        <v>104</v>
      </c>
      <c r="B57" s="39"/>
      <c r="C57" s="39">
        <v>5427</v>
      </c>
      <c r="D57" s="39">
        <v>4235</v>
      </c>
    </row>
    <row r="58" spans="1:4" ht="15">
      <c r="A58" s="38" t="s">
        <v>105</v>
      </c>
      <c r="B58" s="39"/>
      <c r="C58" s="39">
        <v>9896</v>
      </c>
      <c r="D58" s="39">
        <v>4461</v>
      </c>
    </row>
    <row r="59" spans="1:4" ht="15">
      <c r="A59" s="38" t="s">
        <v>106</v>
      </c>
      <c r="B59" s="39"/>
      <c r="C59" s="39">
        <v>1872</v>
      </c>
      <c r="D59" s="39">
        <v>144</v>
      </c>
    </row>
    <row r="60" spans="1:4" ht="30">
      <c r="A60" s="48" t="s">
        <v>107</v>
      </c>
      <c r="B60" s="39"/>
      <c r="C60" s="39"/>
      <c r="D60" s="39"/>
    </row>
    <row r="61" spans="1:7" ht="15">
      <c r="A61" s="57" t="s">
        <v>108</v>
      </c>
      <c r="B61" s="39"/>
      <c r="C61" s="39">
        <v>7991</v>
      </c>
      <c r="D61" s="39">
        <v>2897</v>
      </c>
      <c r="E61" s="276">
        <f>B32+B39+B44+B49+B54+B63</f>
        <v>22068</v>
      </c>
      <c r="F61" s="276">
        <f>C32+C39+C44+C49+C54+C63</f>
        <v>174920</v>
      </c>
      <c r="G61" s="276">
        <f>D32+D39+D44+D49+D54+D63</f>
        <v>98704</v>
      </c>
    </row>
    <row r="62" spans="1:4" ht="15">
      <c r="A62" s="58" t="s">
        <v>109</v>
      </c>
      <c r="B62" s="39"/>
      <c r="C62" s="39">
        <v>14495</v>
      </c>
      <c r="D62" s="39">
        <v>10264</v>
      </c>
    </row>
    <row r="63" spans="1:5" ht="18">
      <c r="A63" s="42" t="s">
        <v>110</v>
      </c>
      <c r="B63" s="44">
        <f>SUM(B55:B62)</f>
        <v>0</v>
      </c>
      <c r="C63" s="44">
        <f>SUM(C55:C62)</f>
        <v>54085</v>
      </c>
      <c r="D63" s="44">
        <f>SUM(D55:D62)</f>
        <v>29075</v>
      </c>
      <c r="E63" s="254" t="e">
        <f>B63/E4</f>
        <v>#DIV/0!</v>
      </c>
    </row>
    <row r="64" spans="1:5" ht="15">
      <c r="A64" s="58" t="s">
        <v>111</v>
      </c>
      <c r="B64" s="78"/>
      <c r="C64" s="78"/>
      <c r="D64" s="78"/>
      <c r="E64" s="133"/>
    </row>
    <row r="65" spans="1:4" ht="15.75" thickBot="1">
      <c r="A65" s="58" t="s">
        <v>112</v>
      </c>
      <c r="B65" s="78"/>
      <c r="C65" s="78"/>
      <c r="D65" s="78"/>
    </row>
    <row r="66" spans="1:5" ht="21" thickBot="1">
      <c r="A66" s="52" t="s">
        <v>113</v>
      </c>
      <c r="B66" s="53">
        <f>B26-B32-B39-B44-B49-B54-B63+B64+B65</f>
        <v>-22068</v>
      </c>
      <c r="C66" s="53">
        <f>C26-C32-C39-C44-C49-C54-C63+C64+C65</f>
        <v>-6663</v>
      </c>
      <c r="D66" s="53">
        <f>D26-D32-D39-D44-D49-D54-D63+D64+D65</f>
        <v>-7022</v>
      </c>
      <c r="E66" s="254" t="e">
        <f>B66/E4</f>
        <v>#DIV/0!</v>
      </c>
    </row>
    <row r="67" spans="1:4" ht="15">
      <c r="A67" s="57" t="s">
        <v>114</v>
      </c>
      <c r="B67" s="39"/>
      <c r="C67" s="39"/>
      <c r="D67" s="39"/>
    </row>
    <row r="68" spans="1:4" ht="15">
      <c r="A68" s="57" t="s">
        <v>115</v>
      </c>
      <c r="B68" s="39"/>
      <c r="C68" s="39"/>
      <c r="D68" s="39"/>
    </row>
    <row r="69" spans="1:4" ht="15.75" thickBot="1">
      <c r="A69" s="58" t="s">
        <v>116</v>
      </c>
      <c r="B69" s="39"/>
      <c r="C69" s="39"/>
      <c r="D69" s="39"/>
    </row>
    <row r="70" spans="1:4" ht="21" thickBot="1">
      <c r="A70" s="52" t="s">
        <v>117</v>
      </c>
      <c r="B70" s="53">
        <f>B66+B67+B68-B69</f>
        <v>-22068</v>
      </c>
      <c r="C70" s="53">
        <f>C66+C67+C68-C69</f>
        <v>-6663</v>
      </c>
      <c r="D70" s="53">
        <f>D66+D67+D68-D69</f>
        <v>-7022</v>
      </c>
    </row>
    <row r="71" spans="1:4" ht="15">
      <c r="A71" s="59"/>
      <c r="B71" s="60"/>
      <c r="C71" s="60"/>
      <c r="D71" s="60"/>
    </row>
    <row r="72" spans="1:4" ht="15.75" thickBot="1">
      <c r="A72" s="58" t="s">
        <v>118</v>
      </c>
      <c r="B72" s="39"/>
      <c r="C72" s="39"/>
      <c r="D72" s="39"/>
    </row>
    <row r="73" spans="1:4" ht="21" thickBot="1">
      <c r="A73" s="52" t="s">
        <v>119</v>
      </c>
      <c r="B73" s="53">
        <f>B70-B72</f>
        <v>-22068</v>
      </c>
      <c r="C73" s="53">
        <f>C70-C72</f>
        <v>-6663</v>
      </c>
      <c r="D73" s="53">
        <f>D70-D72</f>
        <v>-7022</v>
      </c>
    </row>
    <row r="74" spans="1:4" ht="15.75">
      <c r="A74" s="63"/>
      <c r="B74" s="62"/>
      <c r="C74" s="62"/>
      <c r="D74" s="62"/>
    </row>
    <row r="75" spans="1:4" ht="15">
      <c r="A75" s="64"/>
      <c r="B75" s="65"/>
      <c r="C75" s="65"/>
      <c r="D75" s="65"/>
    </row>
    <row r="76" spans="1:4" ht="15">
      <c r="A76" s="64"/>
      <c r="B76" s="66"/>
      <c r="C76" s="66"/>
      <c r="D76" s="66"/>
    </row>
    <row r="77" spans="1:4" ht="15">
      <c r="A77" s="61"/>
      <c r="B77" s="66"/>
      <c r="C77" s="66"/>
      <c r="D77" s="66"/>
    </row>
    <row r="78" spans="1:4" ht="15">
      <c r="A78" s="64"/>
      <c r="B78" s="66"/>
      <c r="C78" s="66"/>
      <c r="D78" s="66"/>
    </row>
    <row r="79" spans="1:4" ht="15">
      <c r="A79" s="64"/>
      <c r="B79" s="66"/>
      <c r="C79" s="66"/>
      <c r="D79" s="66"/>
    </row>
    <row r="80" spans="1:4" ht="20.25">
      <c r="A80" s="67"/>
      <c r="B80" s="68"/>
      <c r="C80" s="68"/>
      <c r="D80" s="68"/>
    </row>
    <row r="81" spans="1:4" ht="15">
      <c r="A81" s="61"/>
      <c r="B81" s="66"/>
      <c r="C81" s="66"/>
      <c r="D81" s="66"/>
    </row>
    <row r="82" spans="1:4" ht="15">
      <c r="A82" s="61"/>
      <c r="B82" s="66"/>
      <c r="C82" s="66"/>
      <c r="D82" s="66"/>
    </row>
    <row r="83" spans="1:4" ht="15.75">
      <c r="A83" s="63"/>
      <c r="B83" s="66"/>
      <c r="C83" s="66"/>
      <c r="D83" s="66"/>
    </row>
    <row r="84" spans="1:4" ht="15">
      <c r="A84" s="64"/>
      <c r="B84" s="66"/>
      <c r="C84" s="66"/>
      <c r="D84" s="66"/>
    </row>
    <row r="85" spans="1:4" ht="15">
      <c r="A85" s="61"/>
      <c r="B85" s="66"/>
      <c r="C85" s="66"/>
      <c r="D85" s="66"/>
    </row>
    <row r="86" spans="1:4" ht="15">
      <c r="A86" s="61"/>
      <c r="B86" s="66"/>
      <c r="C86" s="66"/>
      <c r="D86" s="66"/>
    </row>
    <row r="87" spans="1:4" ht="15">
      <c r="A87" s="61"/>
      <c r="B87" s="66"/>
      <c r="C87" s="66"/>
      <c r="D87" s="66"/>
    </row>
    <row r="88" spans="1:4" ht="15">
      <c r="A88" s="69"/>
      <c r="B88" s="66"/>
      <c r="C88" s="66"/>
      <c r="D88" s="66"/>
    </row>
    <row r="89" spans="1:4" ht="15">
      <c r="A89" s="61"/>
      <c r="B89" s="66"/>
      <c r="C89" s="66"/>
      <c r="D89" s="66"/>
    </row>
    <row r="90" spans="1:4" ht="18">
      <c r="A90" s="70"/>
      <c r="B90" s="68"/>
      <c r="C90" s="68"/>
      <c r="D90" s="68"/>
    </row>
    <row r="91" spans="1:4" ht="15">
      <c r="A91" s="61"/>
      <c r="B91" s="66"/>
      <c r="C91" s="66"/>
      <c r="D91" s="66"/>
    </row>
    <row r="92" spans="1:4" ht="15">
      <c r="A92" s="61"/>
      <c r="B92" s="66"/>
      <c r="C92" s="66"/>
      <c r="D92" s="66"/>
    </row>
    <row r="93" spans="1:4" ht="15">
      <c r="A93" s="61"/>
      <c r="B93" s="66"/>
      <c r="C93" s="66"/>
      <c r="D93" s="66"/>
    </row>
    <row r="94" spans="1:4" ht="15">
      <c r="A94" s="61"/>
      <c r="B94" s="66"/>
      <c r="C94" s="66"/>
      <c r="D94" s="66"/>
    </row>
    <row r="95" spans="1:4" ht="15">
      <c r="A95" s="61"/>
      <c r="B95" s="66"/>
      <c r="C95" s="66"/>
      <c r="D95" s="66"/>
    </row>
    <row r="96" spans="1:4" ht="18">
      <c r="A96" s="71"/>
      <c r="B96" s="68"/>
      <c r="C96" s="68"/>
      <c r="D96" s="68"/>
    </row>
    <row r="97" spans="1:4" ht="20.25">
      <c r="A97" s="72"/>
      <c r="B97" s="68"/>
      <c r="C97" s="68"/>
      <c r="D97" s="68"/>
    </row>
    <row r="98" spans="1:4" ht="15">
      <c r="A98" s="61"/>
      <c r="B98" s="66"/>
      <c r="C98" s="66"/>
      <c r="D98" s="66"/>
    </row>
    <row r="99" spans="1:4" ht="15">
      <c r="A99" s="61"/>
      <c r="B99" s="66"/>
      <c r="C99" s="66"/>
      <c r="D99" s="66"/>
    </row>
    <row r="100" spans="1:4" ht="15">
      <c r="A100" s="61"/>
      <c r="B100" s="66"/>
      <c r="C100" s="66"/>
      <c r="D100" s="66"/>
    </row>
    <row r="101" spans="1:4" ht="15">
      <c r="A101" s="61"/>
      <c r="B101" s="66"/>
      <c r="C101" s="66"/>
      <c r="D101" s="66"/>
    </row>
    <row r="102" spans="1:4" ht="15">
      <c r="A102" s="61"/>
      <c r="B102" s="66"/>
      <c r="C102" s="66"/>
      <c r="D102" s="66"/>
    </row>
    <row r="103" spans="1:4" ht="15.75">
      <c r="A103" s="73"/>
      <c r="B103" s="68"/>
      <c r="C103" s="68"/>
      <c r="D103" s="68"/>
    </row>
    <row r="104" spans="1:4" ht="15">
      <c r="A104" s="61"/>
      <c r="B104" s="66"/>
      <c r="C104" s="66"/>
      <c r="D104" s="66"/>
    </row>
    <row r="105" spans="1:4" ht="15">
      <c r="A105" s="61"/>
      <c r="B105" s="66"/>
      <c r="C105" s="66"/>
      <c r="D105" s="66"/>
    </row>
    <row r="106" spans="1:4" ht="15">
      <c r="A106" s="61"/>
      <c r="B106" s="66"/>
      <c r="C106" s="66"/>
      <c r="D106" s="66"/>
    </row>
    <row r="107" spans="1:4" ht="12.75">
      <c r="A107" s="74"/>
      <c r="B107" s="66"/>
      <c r="C107" s="66"/>
      <c r="D107" s="66"/>
    </row>
    <row r="108" spans="1:4" ht="15">
      <c r="A108" s="61"/>
      <c r="B108" s="66"/>
      <c r="C108" s="66"/>
      <c r="D108" s="66"/>
    </row>
    <row r="109" spans="1:4" ht="15.75">
      <c r="A109" s="73"/>
      <c r="B109" s="68"/>
      <c r="C109" s="68"/>
      <c r="D109" s="68"/>
    </row>
    <row r="110" spans="1:4" ht="15.75">
      <c r="A110" s="63"/>
      <c r="B110" s="66"/>
      <c r="C110" s="66"/>
      <c r="D110" s="66"/>
    </row>
    <row r="111" spans="1:4" ht="18">
      <c r="A111" s="71"/>
      <c r="B111" s="68"/>
      <c r="C111" s="68"/>
      <c r="D111" s="68"/>
    </row>
    <row r="112" spans="1:4" ht="15">
      <c r="A112" s="61"/>
      <c r="B112" s="66"/>
      <c r="C112" s="66"/>
      <c r="D112" s="66"/>
    </row>
    <row r="113" spans="1:4" ht="15">
      <c r="A113" s="61"/>
      <c r="B113" s="66"/>
      <c r="C113" s="66"/>
      <c r="D113" s="66"/>
    </row>
    <row r="114" spans="1:4" ht="15">
      <c r="A114" s="61"/>
      <c r="B114" s="66"/>
      <c r="C114" s="66"/>
      <c r="D114" s="66"/>
    </row>
    <row r="115" spans="1:4" ht="15">
      <c r="A115" s="61"/>
      <c r="B115" s="66"/>
      <c r="C115" s="66"/>
      <c r="D115" s="66"/>
    </row>
    <row r="116" spans="1:4" ht="15">
      <c r="A116" s="61"/>
      <c r="B116" s="66"/>
      <c r="C116" s="66"/>
      <c r="D116" s="66"/>
    </row>
    <row r="117" spans="1:4" ht="15.75">
      <c r="A117" s="73"/>
      <c r="B117" s="68"/>
      <c r="C117" s="68"/>
      <c r="D117" s="68"/>
    </row>
    <row r="118" spans="1:4" ht="15">
      <c r="A118" s="61"/>
      <c r="B118" s="66"/>
      <c r="C118" s="66"/>
      <c r="D118" s="66"/>
    </row>
    <row r="119" spans="1:4" ht="15">
      <c r="A119" s="61"/>
      <c r="B119" s="66"/>
      <c r="C119" s="66"/>
      <c r="D119" s="66"/>
    </row>
    <row r="120" spans="1:4" ht="15">
      <c r="A120" s="61"/>
      <c r="B120" s="66"/>
      <c r="C120" s="66"/>
      <c r="D120" s="66"/>
    </row>
    <row r="121" spans="1:4" ht="15">
      <c r="A121" s="61"/>
      <c r="B121" s="66"/>
      <c r="C121" s="66"/>
      <c r="D121" s="66"/>
    </row>
    <row r="122" spans="1:4" ht="12.75">
      <c r="A122" s="74"/>
      <c r="B122" s="66"/>
      <c r="C122" s="66"/>
      <c r="D122" s="66"/>
    </row>
    <row r="123" spans="1:4" ht="12.75">
      <c r="A123" s="74"/>
      <c r="B123" s="66"/>
      <c r="C123" s="66"/>
      <c r="D123" s="66"/>
    </row>
    <row r="124" spans="1:4" ht="15.75">
      <c r="A124" s="73"/>
      <c r="B124" s="68"/>
      <c r="C124" s="68"/>
      <c r="D124" s="68"/>
    </row>
    <row r="125" spans="1:4" ht="15.75">
      <c r="A125" s="63"/>
      <c r="B125" s="66"/>
      <c r="C125" s="66"/>
      <c r="D125" s="66"/>
    </row>
    <row r="126" spans="1:4" ht="18">
      <c r="A126" s="70"/>
      <c r="B126" s="68"/>
      <c r="C126" s="68"/>
      <c r="D126" s="68"/>
    </row>
    <row r="127" spans="1:4" ht="20.25">
      <c r="A127" s="72"/>
      <c r="B127" s="68"/>
      <c r="C127" s="68"/>
      <c r="D127" s="68"/>
    </row>
    <row r="128" spans="1:4" ht="20.25">
      <c r="A128" s="75"/>
      <c r="B128" s="66"/>
      <c r="C128" s="66"/>
      <c r="D128" s="66"/>
    </row>
    <row r="129" spans="1:4" ht="15">
      <c r="A129" s="61"/>
      <c r="B129" s="66"/>
      <c r="C129" s="66"/>
      <c r="D129" s="66"/>
    </row>
    <row r="130" spans="1:4" ht="15">
      <c r="A130" s="61"/>
      <c r="B130" s="66"/>
      <c r="C130" s="66"/>
      <c r="D130" s="66"/>
    </row>
    <row r="131" spans="1:4" ht="15">
      <c r="A131" s="61"/>
      <c r="B131" s="66"/>
      <c r="C131" s="66"/>
      <c r="D131" s="66"/>
    </row>
    <row r="132" spans="1:4" ht="15.75">
      <c r="A132" s="73"/>
      <c r="B132" s="68"/>
      <c r="C132" s="68"/>
      <c r="D132" s="68"/>
    </row>
    <row r="133" spans="1:4" ht="15">
      <c r="A133" s="61"/>
      <c r="B133" s="66"/>
      <c r="C133" s="66"/>
      <c r="D133" s="66"/>
    </row>
    <row r="134" spans="1:4" ht="15">
      <c r="A134" s="61"/>
      <c r="B134" s="66"/>
      <c r="C134" s="66"/>
      <c r="D134" s="66"/>
    </row>
    <row r="135" spans="1:4" ht="15">
      <c r="A135" s="61"/>
      <c r="B135" s="66"/>
      <c r="C135" s="66"/>
      <c r="D135" s="66"/>
    </row>
    <row r="136" spans="1:4" ht="15.75">
      <c r="A136" s="73"/>
      <c r="B136" s="68"/>
      <c r="C136" s="68"/>
      <c r="D136" s="68"/>
    </row>
    <row r="137" spans="1:4" ht="15">
      <c r="A137" s="61"/>
      <c r="B137" s="66"/>
      <c r="C137" s="66"/>
      <c r="D137" s="66"/>
    </row>
    <row r="138" spans="1:4" ht="20.25">
      <c r="A138" s="76"/>
      <c r="B138" s="68"/>
      <c r="C138" s="68"/>
      <c r="D138" s="68"/>
    </row>
    <row r="139" spans="1:4" ht="20.25">
      <c r="A139" s="76"/>
      <c r="B139" s="68"/>
      <c r="C139" s="68"/>
      <c r="D139" s="68"/>
    </row>
    <row r="140" spans="1:4" ht="20.25">
      <c r="A140" s="76"/>
      <c r="B140" s="68"/>
      <c r="C140" s="68"/>
      <c r="D140" s="68"/>
    </row>
    <row r="141" spans="1:4" ht="20.25">
      <c r="A141" s="76"/>
      <c r="B141" s="68"/>
      <c r="C141" s="68"/>
      <c r="D141" s="68"/>
    </row>
  </sheetData>
  <sheetProtection sheet="1" objects="1" scenarios="1"/>
  <printOptions/>
  <pageMargins left="0.7874015748031497" right="0.7874015748031497" top="0.984251968503937" bottom="0.984251968503937" header="0.5118110236220472" footer="0.5118110236220472"/>
  <pageSetup fitToHeight="1" fitToWidth="1" horizontalDpi="360" verticalDpi="360" orientation="portrait" paperSize="9" scale="62"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172"/>
  <sheetViews>
    <sheetView zoomScale="50" zoomScaleNormal="50" zoomScalePageLayoutView="0" workbookViewId="0" topLeftCell="A1">
      <selection activeCell="A128" sqref="A128"/>
    </sheetView>
  </sheetViews>
  <sheetFormatPr defaultColWidth="11.421875" defaultRowHeight="12.75"/>
  <cols>
    <col min="1" max="1" width="68.7109375" style="21" customWidth="1"/>
    <col min="2" max="4" width="11.421875" style="22" customWidth="1"/>
    <col min="5" max="5" width="0" style="24" hidden="1" customWidth="1"/>
    <col min="6" max="6" width="52.57421875" style="21" customWidth="1"/>
    <col min="7" max="16384" width="11.421875" style="21" customWidth="1"/>
  </cols>
  <sheetData>
    <row r="1" spans="1:9" ht="15">
      <c r="A1" s="38"/>
      <c r="B1" s="39"/>
      <c r="C1" s="39"/>
      <c r="D1" s="39"/>
      <c r="F1"/>
      <c r="G1"/>
      <c r="H1"/>
      <c r="I1"/>
    </row>
    <row r="2" spans="1:9" ht="15">
      <c r="A2" s="38"/>
      <c r="B2" s="39"/>
      <c r="C2" s="39"/>
      <c r="D2" s="39"/>
      <c r="F2"/>
      <c r="G2"/>
      <c r="H2"/>
      <c r="I2"/>
    </row>
    <row r="3" spans="1:9" ht="15">
      <c r="A3" s="38"/>
      <c r="B3" s="39"/>
      <c r="C3" s="39"/>
      <c r="D3" s="39"/>
      <c r="F3"/>
      <c r="G3"/>
      <c r="H3"/>
      <c r="I3"/>
    </row>
    <row r="4" spans="1:9" ht="15">
      <c r="A4" s="38"/>
      <c r="B4" s="39"/>
      <c r="C4" s="39"/>
      <c r="D4" s="39"/>
      <c r="F4"/>
      <c r="G4"/>
      <c r="H4"/>
      <c r="I4"/>
    </row>
    <row r="5" spans="1:9" ht="15.75">
      <c r="A5" s="40" t="s">
        <v>53</v>
      </c>
      <c r="B5" s="41" t="s">
        <v>54</v>
      </c>
      <c r="C5" s="41" t="s">
        <v>55</v>
      </c>
      <c r="D5" s="41" t="s">
        <v>56</v>
      </c>
      <c r="E5" s="20" t="s">
        <v>56</v>
      </c>
      <c r="F5"/>
      <c r="G5"/>
      <c r="H5"/>
      <c r="I5"/>
    </row>
    <row r="6" spans="1:9" ht="15">
      <c r="A6" s="58" t="s">
        <v>57</v>
      </c>
      <c r="B6" s="43">
        <f>'mb-charges struc'!B6</f>
        <v>0</v>
      </c>
      <c r="C6" s="43">
        <f>'mb-charges struc'!C6</f>
        <v>0</v>
      </c>
      <c r="D6" s="43">
        <f>'mb-charges struc'!D6</f>
        <v>0</v>
      </c>
      <c r="E6" s="20"/>
      <c r="F6"/>
      <c r="G6"/>
      <c r="H6"/>
      <c r="I6"/>
    </row>
    <row r="7" spans="1:5" ht="15">
      <c r="A7" s="58" t="s">
        <v>58</v>
      </c>
      <c r="B7" s="43">
        <f>'mb-charges struc'!B7</f>
        <v>0</v>
      </c>
      <c r="C7" s="43">
        <f>'mb-charges struc'!C7</f>
        <v>0</v>
      </c>
      <c r="D7" s="43">
        <f>'mb-charges struc'!D7</f>
        <v>0</v>
      </c>
      <c r="E7" s="20"/>
    </row>
    <row r="8" spans="1:5" ht="15">
      <c r="A8" s="58" t="s">
        <v>59</v>
      </c>
      <c r="B8" s="43">
        <f>'mb-charges struc'!B8</f>
        <v>0</v>
      </c>
      <c r="C8" s="43">
        <f>'mb-charges struc'!C8</f>
        <v>0</v>
      </c>
      <c r="D8" s="43">
        <f>'mb-charges struc'!D8</f>
        <v>0</v>
      </c>
      <c r="E8" s="20"/>
    </row>
    <row r="9" spans="1:5" ht="15">
      <c r="A9" s="58" t="s">
        <v>60</v>
      </c>
      <c r="B9" s="43">
        <f>'mb-charges struc'!B9</f>
        <v>0</v>
      </c>
      <c r="C9" s="43">
        <f>'mb-charges struc'!C9</f>
        <v>0</v>
      </c>
      <c r="D9" s="43">
        <f>'mb-charges struc'!D9</f>
        <v>0</v>
      </c>
      <c r="E9" s="20"/>
    </row>
    <row r="10" spans="1:5" ht="15">
      <c r="A10" s="58" t="s">
        <v>61</v>
      </c>
      <c r="B10" s="43">
        <f>'mb-charges struc'!B10</f>
        <v>0</v>
      </c>
      <c r="C10" s="43">
        <f>'mb-charges struc'!C10</f>
        <v>0</v>
      </c>
      <c r="D10" s="43">
        <f>'mb-charges struc'!D10</f>
        <v>0</v>
      </c>
      <c r="E10" s="20"/>
    </row>
    <row r="11" spans="1:5" ht="15">
      <c r="A11" s="58" t="s">
        <v>62</v>
      </c>
      <c r="B11" s="43">
        <f>'mb-charges struc'!B11</f>
        <v>0</v>
      </c>
      <c r="C11" s="43">
        <f>'mb-charges struc'!C11</f>
        <v>0</v>
      </c>
      <c r="D11" s="43">
        <f>'mb-charges struc'!D11</f>
        <v>0</v>
      </c>
      <c r="E11" s="20"/>
    </row>
    <row r="12" spans="1:5" ht="15">
      <c r="A12" s="38"/>
      <c r="B12" s="43">
        <f>'mb-charges struc'!B12</f>
        <v>0</v>
      </c>
      <c r="C12" s="43">
        <f>'mb-charges struc'!C12</f>
        <v>0</v>
      </c>
      <c r="D12" s="43">
        <f>'mb-charges struc'!D12</f>
        <v>0</v>
      </c>
      <c r="E12" s="20"/>
    </row>
    <row r="13" spans="1:5" ht="16.5">
      <c r="A13" s="124"/>
      <c r="B13" s="43">
        <f>'mb-charges struc'!B13</f>
        <v>0</v>
      </c>
      <c r="C13" s="43">
        <f>'mb-charges struc'!C13</f>
        <v>0</v>
      </c>
      <c r="D13" s="43">
        <f>'mb-charges struc'!D13</f>
        <v>0</v>
      </c>
      <c r="E13" s="20"/>
    </row>
    <row r="14" spans="1:5" ht="15">
      <c r="A14" s="38"/>
      <c r="B14" s="43">
        <f>'mb-charges struc'!B14</f>
        <v>0</v>
      </c>
      <c r="C14" s="43">
        <f>'mb-charges struc'!C14</f>
        <v>0</v>
      </c>
      <c r="D14" s="43">
        <f>'mb-charges struc'!D14</f>
        <v>0</v>
      </c>
      <c r="E14" s="20"/>
    </row>
    <row r="15" spans="1:5" ht="15">
      <c r="A15" s="38"/>
      <c r="B15" s="43">
        <f>'mb-charges struc'!B15</f>
        <v>0</v>
      </c>
      <c r="C15" s="43">
        <f>'mb-charges struc'!C15</f>
        <v>0</v>
      </c>
      <c r="D15" s="43">
        <f>'mb-charges struc'!D15</f>
        <v>0</v>
      </c>
      <c r="E15" s="20"/>
    </row>
    <row r="16" spans="1:5" ht="18">
      <c r="A16" s="42" t="s">
        <v>63</v>
      </c>
      <c r="B16" s="43">
        <f>SUM(B6:B15)</f>
        <v>0</v>
      </c>
      <c r="C16" s="43">
        <f>SUM(C6:C15)</f>
        <v>0</v>
      </c>
      <c r="D16" s="43">
        <f>SUM(D6:D15)</f>
        <v>0</v>
      </c>
      <c r="E16" s="20"/>
    </row>
    <row r="17" spans="1:5" ht="15">
      <c r="A17" s="38" t="s">
        <v>64</v>
      </c>
      <c r="B17" s="44">
        <f>'mb-charges struc'!B17</f>
        <v>0</v>
      </c>
      <c r="C17" s="44">
        <f>'mb-charges struc'!C17</f>
        <v>0</v>
      </c>
      <c r="D17" s="44">
        <f>'mb-charges struc'!D17</f>
        <v>0</v>
      </c>
      <c r="E17" s="20"/>
    </row>
    <row r="18" spans="1:5" ht="15">
      <c r="A18" s="38" t="s">
        <v>65</v>
      </c>
      <c r="B18" s="44">
        <f>'mb-charges struc'!B18</f>
        <v>0</v>
      </c>
      <c r="C18" s="44">
        <f>'mb-charges struc'!C18</f>
        <v>0</v>
      </c>
      <c r="D18" s="44">
        <f>'mb-charges struc'!D18</f>
        <v>0</v>
      </c>
      <c r="E18" s="20"/>
    </row>
    <row r="19" spans="1:5" ht="15">
      <c r="A19" s="38" t="s">
        <v>66</v>
      </c>
      <c r="B19" s="44">
        <f>'mb-charges struc'!B19</f>
        <v>0</v>
      </c>
      <c r="C19" s="44">
        <f>'mb-charges struc'!C19</f>
        <v>0</v>
      </c>
      <c r="D19" s="44">
        <f>'mb-charges struc'!D19</f>
        <v>0</v>
      </c>
      <c r="E19" s="20"/>
    </row>
    <row r="20" spans="1:5" ht="15">
      <c r="A20" s="38" t="s">
        <v>67</v>
      </c>
      <c r="B20" s="44">
        <f>'mb-charges struc'!B20</f>
        <v>0</v>
      </c>
      <c r="C20" s="44">
        <f>'mb-charges struc'!C20</f>
        <v>0</v>
      </c>
      <c r="D20" s="44">
        <f>'mb-charges struc'!D20</f>
        <v>0</v>
      </c>
      <c r="E20" s="20"/>
    </row>
    <row r="21" spans="1:5" ht="15">
      <c r="A21" s="58" t="s">
        <v>68</v>
      </c>
      <c r="B21" s="44">
        <f>'mb-charges struc'!B21</f>
        <v>0</v>
      </c>
      <c r="C21" s="44">
        <f>'mb-charges struc'!C21</f>
        <v>0</v>
      </c>
      <c r="D21" s="44">
        <f>'mb-charges struc'!D21</f>
        <v>0</v>
      </c>
      <c r="E21" s="20"/>
    </row>
    <row r="22" spans="1:5" ht="15">
      <c r="A22" s="58" t="s">
        <v>69</v>
      </c>
      <c r="B22" s="44">
        <f>'mb-charges struc'!B22</f>
        <v>0</v>
      </c>
      <c r="C22" s="44">
        <f>'mb-charges struc'!C22</f>
        <v>0</v>
      </c>
      <c r="D22" s="44">
        <f>'mb-charges struc'!D22</f>
        <v>0</v>
      </c>
      <c r="E22" s="20"/>
    </row>
    <row r="23" spans="1:5" ht="18">
      <c r="A23" s="42" t="s">
        <v>70</v>
      </c>
      <c r="B23" s="44">
        <f>SUM(B17:B22)</f>
        <v>0</v>
      </c>
      <c r="C23" s="44">
        <f>SUM(C17:C22)</f>
        <v>0</v>
      </c>
      <c r="D23" s="44">
        <f>SUM(D17:D22)</f>
        <v>0</v>
      </c>
      <c r="E23" s="20"/>
    </row>
    <row r="24" spans="1:5" ht="18">
      <c r="A24" s="45" t="s">
        <v>71</v>
      </c>
      <c r="B24" s="44">
        <f>'mb-charges struc'!B24</f>
        <v>0</v>
      </c>
      <c r="C24" s="44">
        <f>'mb-charges struc'!C24</f>
        <v>0</v>
      </c>
      <c r="D24" s="44">
        <f>'mb-charges struc'!D24</f>
        <v>91682</v>
      </c>
      <c r="E24" s="20"/>
    </row>
    <row r="25" spans="1:5" ht="18.75" thickBot="1">
      <c r="A25" s="45" t="s">
        <v>72</v>
      </c>
      <c r="B25" s="44">
        <f>'mb-charges struc'!B25</f>
        <v>0</v>
      </c>
      <c r="C25" s="44">
        <f>'mb-charges struc'!C25</f>
        <v>0</v>
      </c>
      <c r="D25" s="44">
        <f>'mb-charges struc'!D25</f>
        <v>0</v>
      </c>
      <c r="E25" s="20"/>
    </row>
    <row r="26" spans="1:5" ht="21" thickBot="1">
      <c r="A26" s="52" t="s">
        <v>73</v>
      </c>
      <c r="B26" s="53">
        <f>B16+B23+B24-B25</f>
        <v>0</v>
      </c>
      <c r="C26" s="53">
        <f>C16+C23+C24-C25</f>
        <v>0</v>
      </c>
      <c r="D26" s="54">
        <f>D16+D23+D24-D25</f>
        <v>91682</v>
      </c>
      <c r="E26" s="20"/>
    </row>
    <row r="27" spans="1:5" ht="15">
      <c r="A27" s="145"/>
      <c r="B27" s="136"/>
      <c r="C27" s="136"/>
      <c r="D27" s="136"/>
      <c r="E27" s="20"/>
    </row>
    <row r="28" spans="1:5" ht="15">
      <c r="A28" s="38" t="s">
        <v>74</v>
      </c>
      <c r="B28" s="44">
        <f>'mb-charges struc'!B27</f>
        <v>223</v>
      </c>
      <c r="C28" s="44">
        <f>'mb-charges struc'!C27</f>
        <v>3060</v>
      </c>
      <c r="D28" s="44">
        <f>'mb-charges struc'!D27</f>
        <v>1638</v>
      </c>
      <c r="E28" s="20"/>
    </row>
    <row r="29" spans="1:9" ht="15">
      <c r="A29" s="38" t="s">
        <v>75</v>
      </c>
      <c r="B29" s="44">
        <f>'mb-charges struc'!B28</f>
        <v>0</v>
      </c>
      <c r="C29" s="44">
        <f>'mb-charges struc'!C28</f>
        <v>3996</v>
      </c>
      <c r="D29" s="44">
        <f>'mb-charges struc'!D28</f>
        <v>348</v>
      </c>
      <c r="E29" s="20"/>
      <c r="F29"/>
      <c r="G29"/>
      <c r="H29"/>
      <c r="I29"/>
    </row>
    <row r="30" spans="1:9" ht="15">
      <c r="A30" s="38" t="s">
        <v>76</v>
      </c>
      <c r="B30" s="44">
        <f>'mb-charges struc'!B29</f>
        <v>0</v>
      </c>
      <c r="C30" s="44">
        <f>'mb-charges struc'!C29</f>
        <v>0</v>
      </c>
      <c r="D30" s="44">
        <f>'mb-charges struc'!D29</f>
        <v>0</v>
      </c>
      <c r="E30" s="20"/>
      <c r="F30"/>
      <c r="G30"/>
      <c r="H30"/>
      <c r="I30"/>
    </row>
    <row r="31" spans="1:9" ht="15">
      <c r="A31" s="38" t="s">
        <v>120</v>
      </c>
      <c r="B31" s="44">
        <f>'mb-charges struc'!B30</f>
        <v>0</v>
      </c>
      <c r="C31" s="44">
        <f>'mb-charges struc'!C30</f>
        <v>0</v>
      </c>
      <c r="D31" s="44">
        <f>'mb-charges struc'!D30</f>
        <v>0</v>
      </c>
      <c r="E31" s="20"/>
      <c r="F31"/>
      <c r="G31"/>
      <c r="H31"/>
      <c r="I31"/>
    </row>
    <row r="32" spans="1:9" ht="18">
      <c r="A32" s="42" t="s">
        <v>121</v>
      </c>
      <c r="B32" s="44">
        <f>SUM(B27:B31)</f>
        <v>223</v>
      </c>
      <c r="C32" s="44">
        <f>SUM(C27:C31)</f>
        <v>7056</v>
      </c>
      <c r="D32" s="44">
        <f>SUM(D27:D31)</f>
        <v>1986</v>
      </c>
      <c r="E32" s="20"/>
      <c r="F32"/>
      <c r="G32"/>
      <c r="H32"/>
      <c r="I32"/>
    </row>
    <row r="33" spans="1:9" ht="15">
      <c r="A33" s="38" t="s">
        <v>80</v>
      </c>
      <c r="B33" s="44">
        <f>'mb-charges struc'!B33</f>
        <v>2468</v>
      </c>
      <c r="C33" s="44">
        <f>'mb-charges struc'!C33</f>
        <v>6010</v>
      </c>
      <c r="D33" s="44">
        <f>'mb-charges struc'!D33</f>
        <v>4739</v>
      </c>
      <c r="E33" s="20"/>
      <c r="F33"/>
      <c r="G33"/>
      <c r="H33"/>
      <c r="I33"/>
    </row>
    <row r="34" spans="1:9" ht="15">
      <c r="A34" s="38" t="s">
        <v>81</v>
      </c>
      <c r="B34" s="44">
        <f>'mb-charges struc'!B34</f>
        <v>0</v>
      </c>
      <c r="C34" s="44">
        <f>'mb-charges struc'!C34</f>
        <v>6154</v>
      </c>
      <c r="D34" s="44">
        <f>'mb-charges struc'!D34</f>
        <v>1155</v>
      </c>
      <c r="E34" s="20"/>
      <c r="F34"/>
      <c r="G34"/>
      <c r="H34"/>
      <c r="I34"/>
    </row>
    <row r="35" spans="1:5" ht="15">
      <c r="A35" s="38" t="s">
        <v>82</v>
      </c>
      <c r="B35" s="44">
        <f>'mb-charges struc'!B35</f>
        <v>17428</v>
      </c>
      <c r="C35" s="44">
        <f>'mb-charges struc'!C35</f>
        <v>18832</v>
      </c>
      <c r="D35" s="44">
        <f>'mb-charges struc'!D35</f>
        <v>7422</v>
      </c>
      <c r="E35" s="20"/>
    </row>
    <row r="36" spans="1:5" ht="15">
      <c r="A36" s="38" t="s">
        <v>83</v>
      </c>
      <c r="B36" s="44">
        <f>'mb-charges struc'!B36</f>
        <v>0</v>
      </c>
      <c r="C36" s="44">
        <f>'mb-charges struc'!C36</f>
        <v>0</v>
      </c>
      <c r="D36" s="44">
        <f>'mb-charges struc'!D36</f>
        <v>0</v>
      </c>
      <c r="E36" s="20"/>
    </row>
    <row r="37" spans="1:5" ht="15">
      <c r="A37" s="38" t="s">
        <v>122</v>
      </c>
      <c r="B37" s="44">
        <f>'mb-charges struc'!B37</f>
        <v>0</v>
      </c>
      <c r="C37" s="44">
        <f>'mb-charges struc'!C37</f>
        <v>-908</v>
      </c>
      <c r="D37" s="44">
        <f>'mb-charges struc'!D37</f>
        <v>5696</v>
      </c>
      <c r="E37" s="20"/>
    </row>
    <row r="38" spans="1:5" ht="18">
      <c r="A38" s="42" t="s">
        <v>123</v>
      </c>
      <c r="B38" s="44">
        <f>SUM(B33:B37)</f>
        <v>19896</v>
      </c>
      <c r="C38" s="44">
        <f>SUM(C33:C37)</f>
        <v>30088</v>
      </c>
      <c r="D38" s="44">
        <f>SUM(D33:D37)</f>
        <v>19012</v>
      </c>
      <c r="E38" s="20"/>
    </row>
    <row r="39" spans="1:5" ht="15">
      <c r="A39" s="46" t="s">
        <v>124</v>
      </c>
      <c r="B39" s="44">
        <f>'mb-charges struc'!B40</f>
        <v>0</v>
      </c>
      <c r="C39" s="44">
        <f>'mb-charges struc'!C40</f>
        <v>0</v>
      </c>
      <c r="D39" s="44">
        <f>'mb-charges struc'!D40</f>
        <v>0</v>
      </c>
      <c r="E39" s="20"/>
    </row>
    <row r="40" spans="1:5" ht="15">
      <c r="A40" s="46" t="s">
        <v>88</v>
      </c>
      <c r="B40" s="44">
        <f>'mb-charges struc'!B41</f>
        <v>1949</v>
      </c>
      <c r="C40" s="44">
        <f>'mb-charges struc'!C41</f>
        <v>480</v>
      </c>
      <c r="D40" s="44">
        <f>'mb-charges struc'!D41</f>
        <v>256</v>
      </c>
      <c r="E40" s="20"/>
    </row>
    <row r="41" spans="1:5" ht="15">
      <c r="A41" s="46" t="s">
        <v>125</v>
      </c>
      <c r="B41" s="44">
        <f>'mb-charges struc'!B42</f>
        <v>0</v>
      </c>
      <c r="C41" s="44">
        <f>'mb-charges struc'!C42</f>
        <v>0</v>
      </c>
      <c r="D41" s="44">
        <f>'mb-charges struc'!D42</f>
        <v>0</v>
      </c>
      <c r="E41" s="20"/>
    </row>
    <row r="42" spans="1:5" ht="18">
      <c r="A42" s="47" t="s">
        <v>126</v>
      </c>
      <c r="B42" s="44">
        <f>SUM(B39:B41)</f>
        <v>1949</v>
      </c>
      <c r="C42" s="44">
        <f>SUM(C39:C41)</f>
        <v>480</v>
      </c>
      <c r="D42" s="44">
        <f>SUM(D39:D41)</f>
        <v>256</v>
      </c>
      <c r="E42" s="20"/>
    </row>
    <row r="43" spans="1:5" ht="15">
      <c r="A43" s="58" t="s">
        <v>92</v>
      </c>
      <c r="B43" s="44">
        <f>'mb-charges struc'!B45</f>
        <v>0</v>
      </c>
      <c r="C43" s="44">
        <f>'mb-charges struc'!C45</f>
        <v>14666</v>
      </c>
      <c r="D43" s="44">
        <f>'mb-charges struc'!D45</f>
        <v>14871</v>
      </c>
      <c r="E43" s="20"/>
    </row>
    <row r="44" spans="1:5" ht="15">
      <c r="A44" s="38" t="s">
        <v>93</v>
      </c>
      <c r="B44" s="44">
        <f>'mb-charges struc'!B46</f>
        <v>0</v>
      </c>
      <c r="C44" s="44">
        <f>'mb-charges struc'!C46</f>
        <v>3465</v>
      </c>
      <c r="D44" s="44">
        <f>'mb-charges struc'!D46</f>
        <v>778</v>
      </c>
      <c r="E44" s="20"/>
    </row>
    <row r="45" spans="1:5" ht="40.5">
      <c r="A45" s="57" t="s">
        <v>127</v>
      </c>
      <c r="B45" s="44">
        <f>'mb-charges struc'!B47</f>
        <v>0</v>
      </c>
      <c r="C45" s="44">
        <f>'mb-charges struc'!C47</f>
        <v>3078</v>
      </c>
      <c r="D45" s="44">
        <f>'mb-charges struc'!D47</f>
        <v>0</v>
      </c>
      <c r="E45" s="20"/>
    </row>
    <row r="46" spans="1:5" ht="15">
      <c r="A46" s="38"/>
      <c r="B46" s="39"/>
      <c r="C46" s="39"/>
      <c r="D46" s="39"/>
      <c r="E46" s="20"/>
    </row>
    <row r="47" spans="1:5" ht="18">
      <c r="A47" s="42" t="s">
        <v>96</v>
      </c>
      <c r="B47" s="44">
        <f>SUM(B43:B46)</f>
        <v>0</v>
      </c>
      <c r="C47" s="44">
        <f>SUM(C43:C46)</f>
        <v>21209</v>
      </c>
      <c r="D47" s="44">
        <f>SUM(D43:D46)</f>
        <v>15649</v>
      </c>
      <c r="E47" s="20"/>
    </row>
    <row r="48" spans="1:5" ht="15">
      <c r="A48" s="38" t="s">
        <v>102</v>
      </c>
      <c r="B48" s="44">
        <f>'mb-charges struc'!B55</f>
        <v>0</v>
      </c>
      <c r="C48" s="44">
        <f>'mb-charges struc'!C55</f>
        <v>14404</v>
      </c>
      <c r="D48" s="44">
        <f>'mb-charges struc'!D55</f>
        <v>7074</v>
      </c>
      <c r="E48" s="20"/>
    </row>
    <row r="49" spans="1:5" ht="15">
      <c r="A49" s="38" t="s">
        <v>103</v>
      </c>
      <c r="B49" s="44">
        <f>'mb-charges struc'!B56</f>
        <v>0</v>
      </c>
      <c r="C49" s="44">
        <f>'mb-charges struc'!C56</f>
        <v>0</v>
      </c>
      <c r="D49" s="44">
        <f>'mb-charges struc'!D56</f>
        <v>0</v>
      </c>
      <c r="E49" s="20"/>
    </row>
    <row r="50" spans="1:5" ht="15">
      <c r="A50" s="38" t="s">
        <v>104</v>
      </c>
      <c r="B50" s="44">
        <f>'mb-charges struc'!B57</f>
        <v>0</v>
      </c>
      <c r="C50" s="44">
        <f>'mb-charges struc'!C57</f>
        <v>5427</v>
      </c>
      <c r="D50" s="44">
        <f>'mb-charges struc'!D57</f>
        <v>4235</v>
      </c>
      <c r="E50" s="20"/>
    </row>
    <row r="51" spans="1:5" ht="15">
      <c r="A51" s="38" t="s">
        <v>105</v>
      </c>
      <c r="B51" s="44">
        <f>'mb-charges struc'!B58</f>
        <v>0</v>
      </c>
      <c r="C51" s="44">
        <f>'mb-charges struc'!C58</f>
        <v>9896</v>
      </c>
      <c r="D51" s="44">
        <f>'mb-charges struc'!D58</f>
        <v>4461</v>
      </c>
      <c r="E51" s="20"/>
    </row>
    <row r="52" spans="1:5" ht="15">
      <c r="A52" s="38" t="s">
        <v>106</v>
      </c>
      <c r="B52" s="44">
        <f>'mb-charges struc'!B59</f>
        <v>0</v>
      </c>
      <c r="C52" s="44">
        <f>'mb-charges struc'!C59</f>
        <v>1872</v>
      </c>
      <c r="D52" s="44">
        <f>'mb-charges struc'!D59</f>
        <v>144</v>
      </c>
      <c r="E52" s="20"/>
    </row>
    <row r="53" spans="1:5" ht="30">
      <c r="A53" s="48" t="s">
        <v>107</v>
      </c>
      <c r="B53" s="44">
        <f>'mb-charges struc'!B60</f>
        <v>0</v>
      </c>
      <c r="C53" s="44">
        <f>'mb-charges struc'!C60</f>
        <v>0</v>
      </c>
      <c r="D53" s="44">
        <f>'mb-charges struc'!D60</f>
        <v>0</v>
      </c>
      <c r="E53" s="20"/>
    </row>
    <row r="54" spans="1:5" ht="15">
      <c r="A54" s="38" t="s">
        <v>128</v>
      </c>
      <c r="B54" s="44">
        <f>'mb-charges struc'!B61</f>
        <v>0</v>
      </c>
      <c r="C54" s="44">
        <f>'mb-charges struc'!C61</f>
        <v>7991</v>
      </c>
      <c r="D54" s="44">
        <f>'mb-charges struc'!D61</f>
        <v>2897</v>
      </c>
      <c r="E54" s="20"/>
    </row>
    <row r="55" spans="1:5" ht="18.75" thickBot="1">
      <c r="A55" s="42" t="s">
        <v>129</v>
      </c>
      <c r="B55" s="44">
        <f>SUM(B48:B54)</f>
        <v>0</v>
      </c>
      <c r="C55" s="44">
        <f>SUM(C48:C54)</f>
        <v>39590</v>
      </c>
      <c r="D55" s="44">
        <f>SUM(D48:D54)</f>
        <v>18811</v>
      </c>
      <c r="E55" s="20"/>
    </row>
    <row r="56" spans="1:5" ht="20.25">
      <c r="A56" s="125" t="s">
        <v>130</v>
      </c>
      <c r="B56" s="126">
        <f>B26-B32-B38-B42-B47-B55</f>
        <v>-22068</v>
      </c>
      <c r="C56" s="126">
        <f>C26-C32-C38-C42-C47-C55</f>
        <v>-98423</v>
      </c>
      <c r="D56" s="127">
        <f>D26-D32-D38-D42-D47-D55</f>
        <v>35968</v>
      </c>
      <c r="E56" s="20"/>
    </row>
    <row r="57" spans="1:5" ht="15.75" thickBot="1">
      <c r="A57" s="128"/>
      <c r="B57" s="129"/>
      <c r="C57" s="129"/>
      <c r="D57" s="130"/>
      <c r="E57" s="20"/>
    </row>
    <row r="58" spans="1:4" ht="15">
      <c r="A58" s="58" t="s">
        <v>131</v>
      </c>
      <c r="B58" s="44">
        <f>'mb-charges struc'!B31+'mb-charges struc'!B38+'mb-charges struc'!B43+'mb-charges struc'!B62</f>
        <v>0</v>
      </c>
      <c r="C58" s="44">
        <f>'mb-charges struc'!C31+'mb-charges struc'!C38+'mb-charges struc'!C43+'mb-charges struc'!C62</f>
        <v>60182</v>
      </c>
      <c r="D58" s="44">
        <f>'mb-charges struc'!D31+'mb-charges struc'!D38+'mb-charges struc'!D43+'mb-charges struc'!D62</f>
        <v>33649</v>
      </c>
    </row>
    <row r="59" spans="1:9" ht="16.5" thickBot="1">
      <c r="A59" s="58" t="s">
        <v>132</v>
      </c>
      <c r="B59" s="44">
        <f>'mb-charges struc'!B64</f>
        <v>0</v>
      </c>
      <c r="C59" s="44">
        <f>'mb-charges struc'!C64</f>
        <v>0</v>
      </c>
      <c r="D59" s="44">
        <f>'mb-charges struc'!D64</f>
        <v>0</v>
      </c>
      <c r="F59" s="40" t="s">
        <v>53</v>
      </c>
      <c r="G59" s="41" t="s">
        <v>56</v>
      </c>
      <c r="H59" s="41" t="s">
        <v>55</v>
      </c>
      <c r="I59" s="41" t="s">
        <v>54</v>
      </c>
    </row>
    <row r="60" spans="1:9" ht="21" thickBot="1">
      <c r="A60" s="58" t="s">
        <v>133</v>
      </c>
      <c r="B60" s="39"/>
      <c r="C60" s="39"/>
      <c r="D60" s="39"/>
      <c r="F60" s="52" t="s">
        <v>73</v>
      </c>
      <c r="G60" s="53">
        <f>D26</f>
        <v>91682</v>
      </c>
      <c r="H60" s="53">
        <f>C26</f>
        <v>0</v>
      </c>
      <c r="I60" s="53">
        <f>B26</f>
        <v>0</v>
      </c>
    </row>
    <row r="61" spans="1:9" ht="21" thickBot="1">
      <c r="A61" s="52" t="s">
        <v>134</v>
      </c>
      <c r="B61" s="53">
        <f>B56-B58+B59+B60</f>
        <v>-22068</v>
      </c>
      <c r="C61" s="53">
        <f>C56-C58+C59+C60</f>
        <v>-158605</v>
      </c>
      <c r="D61" s="53">
        <f>D56-D58+D59+D60</f>
        <v>2319</v>
      </c>
      <c r="F61" s="125" t="s">
        <v>130</v>
      </c>
      <c r="G61" s="53">
        <f>D56</f>
        <v>35968</v>
      </c>
      <c r="H61" s="53">
        <f>C56</f>
        <v>-98423</v>
      </c>
      <c r="I61" s="53">
        <f>B56</f>
        <v>-22068</v>
      </c>
    </row>
    <row r="62" spans="1:9" ht="21" thickBot="1">
      <c r="A62" s="49" t="s">
        <v>135</v>
      </c>
      <c r="B62" s="44">
        <f>'mb-charges struc'!B65</f>
        <v>0</v>
      </c>
      <c r="C62" s="44">
        <f>'mb-charges struc'!C65</f>
        <v>0</v>
      </c>
      <c r="D62" s="44">
        <f>'mb-charges struc'!D65</f>
        <v>0</v>
      </c>
      <c r="F62" s="52" t="s">
        <v>134</v>
      </c>
      <c r="G62" s="53">
        <f>D61</f>
        <v>2319</v>
      </c>
      <c r="H62" s="53">
        <f>C61</f>
        <v>-158605</v>
      </c>
      <c r="I62" s="53">
        <f>B61</f>
        <v>-22068</v>
      </c>
    </row>
    <row r="63" spans="1:9" ht="30.75" thickBot="1">
      <c r="A63" s="57" t="s">
        <v>136</v>
      </c>
      <c r="B63" s="44">
        <f>'mb-charges struc'!B54</f>
        <v>0</v>
      </c>
      <c r="C63" s="44">
        <f>'mb-charges struc'!C54</f>
        <v>16315</v>
      </c>
      <c r="D63" s="44">
        <f>'mb-charges struc'!D54</f>
        <v>9341</v>
      </c>
      <c r="F63" s="52" t="s">
        <v>113</v>
      </c>
      <c r="G63" s="53">
        <f>D64</f>
        <v>-7022</v>
      </c>
      <c r="H63" s="53">
        <f>C64</f>
        <v>-174920</v>
      </c>
      <c r="I63" s="53">
        <f>B64</f>
        <v>-22068</v>
      </c>
    </row>
    <row r="64" spans="1:9" ht="21" thickBot="1">
      <c r="A64" s="52" t="s">
        <v>113</v>
      </c>
      <c r="B64" s="53">
        <f>B61+B62-B63</f>
        <v>-22068</v>
      </c>
      <c r="C64" s="53">
        <f>C61+C62-C63</f>
        <v>-174920</v>
      </c>
      <c r="D64" s="53">
        <f>D61+D62-D63</f>
        <v>-7022</v>
      </c>
      <c r="F64" s="52" t="s">
        <v>137</v>
      </c>
      <c r="G64" s="53">
        <f>D68</f>
        <v>-7022</v>
      </c>
      <c r="H64" s="53">
        <f>C68</f>
        <v>-174920</v>
      </c>
      <c r="I64" s="53">
        <f>B68</f>
        <v>-22068</v>
      </c>
    </row>
    <row r="65" spans="1:4" ht="15">
      <c r="A65" s="57" t="s">
        <v>138</v>
      </c>
      <c r="B65" s="44">
        <f>'mb-charges struc'!B67</f>
        <v>0</v>
      </c>
      <c r="C65" s="44">
        <f>'mb-charges struc'!C67</f>
        <v>0</v>
      </c>
      <c r="D65" s="44">
        <f>'mb-charges struc'!D67</f>
        <v>0</v>
      </c>
    </row>
    <row r="66" spans="1:4" ht="15">
      <c r="A66" s="57" t="s">
        <v>139</v>
      </c>
      <c r="B66" s="44">
        <f>'mb-charges struc'!B68</f>
        <v>0</v>
      </c>
      <c r="C66" s="44">
        <f>'mb-charges struc'!C68</f>
        <v>0</v>
      </c>
      <c r="D66" s="44">
        <f>'mb-charges struc'!D68</f>
        <v>0</v>
      </c>
    </row>
    <row r="67" spans="1:4" ht="15.75" thickBot="1">
      <c r="A67" s="58" t="s">
        <v>116</v>
      </c>
      <c r="B67" s="44">
        <f>'mb-charges struc'!B69</f>
        <v>0</v>
      </c>
      <c r="C67" s="44">
        <f>'mb-charges struc'!C69</f>
        <v>0</v>
      </c>
      <c r="D67" s="44">
        <f>'mb-charges struc'!D69</f>
        <v>0</v>
      </c>
    </row>
    <row r="68" spans="1:4" ht="21" thickBot="1">
      <c r="A68" s="52" t="s">
        <v>117</v>
      </c>
      <c r="B68" s="53">
        <f>B64+B65+B66-B67</f>
        <v>-22068</v>
      </c>
      <c r="C68" s="53">
        <f>C64+C65+C66-C67</f>
        <v>-174920</v>
      </c>
      <c r="D68" s="53">
        <f>D64+D65+D66-D67</f>
        <v>-7022</v>
      </c>
    </row>
    <row r="69" spans="1:4" ht="20.25">
      <c r="A69" s="72"/>
      <c r="B69" s="68"/>
      <c r="C69" s="68"/>
      <c r="D69" s="68"/>
    </row>
    <row r="70" spans="1:4" ht="20.25">
      <c r="A70" s="72"/>
      <c r="B70" s="68"/>
      <c r="C70" s="68"/>
      <c r="D70" s="68"/>
    </row>
    <row r="71" spans="1:9" ht="20.25">
      <c r="A71" s="72"/>
      <c r="B71" s="68"/>
      <c r="C71" s="68"/>
      <c r="D71" s="68"/>
      <c r="F71"/>
      <c r="G71"/>
      <c r="H71"/>
      <c r="I71"/>
    </row>
    <row r="72" spans="1:9" ht="20.25">
      <c r="A72" s="72"/>
      <c r="B72" s="68"/>
      <c r="C72" s="68"/>
      <c r="D72" s="68"/>
      <c r="F72"/>
      <c r="G72"/>
      <c r="H72"/>
      <c r="I72"/>
    </row>
    <row r="73" spans="1:9" ht="15">
      <c r="A73" s="59"/>
      <c r="B73" s="60"/>
      <c r="C73" s="60"/>
      <c r="D73" s="60"/>
      <c r="F73"/>
      <c r="G73"/>
      <c r="H73"/>
      <c r="I73"/>
    </row>
    <row r="74" spans="1:9" ht="15.75">
      <c r="A74" s="40" t="s">
        <v>53</v>
      </c>
      <c r="B74" s="41" t="s">
        <v>54</v>
      </c>
      <c r="C74" s="41" t="s">
        <v>55</v>
      </c>
      <c r="D74" s="41" t="s">
        <v>56</v>
      </c>
      <c r="F74"/>
      <c r="G74"/>
      <c r="H74"/>
      <c r="I74"/>
    </row>
    <row r="75" spans="2:9" s="61" customFormat="1" ht="15">
      <c r="B75" s="62"/>
      <c r="C75" s="62"/>
      <c r="D75" s="62"/>
      <c r="E75" s="68"/>
      <c r="F75"/>
      <c r="G75"/>
      <c r="H75"/>
      <c r="I75"/>
    </row>
    <row r="76" spans="1:9" s="25" customFormat="1" ht="15.75">
      <c r="A76" s="50" t="s">
        <v>140</v>
      </c>
      <c r="B76" s="43">
        <f>B68</f>
        <v>-22068</v>
      </c>
      <c r="C76" s="43">
        <f>C68</f>
        <v>-174920</v>
      </c>
      <c r="D76" s="43">
        <f>D68</f>
        <v>-7022</v>
      </c>
      <c r="E76" s="26"/>
      <c r="F76"/>
      <c r="G76"/>
      <c r="H76"/>
      <c r="I76"/>
    </row>
    <row r="77" spans="1:5" s="25" customFormat="1" ht="30">
      <c r="A77" s="57" t="s">
        <v>141</v>
      </c>
      <c r="B77" s="43">
        <f>B58</f>
        <v>0</v>
      </c>
      <c r="C77" s="43">
        <f>C58</f>
        <v>60182</v>
      </c>
      <c r="D77" s="43">
        <f>D58</f>
        <v>33649</v>
      </c>
      <c r="E77" s="26"/>
    </row>
    <row r="78" spans="1:5" s="25" customFormat="1" ht="30">
      <c r="A78" s="57" t="s">
        <v>142</v>
      </c>
      <c r="B78" s="43">
        <f>-B59</f>
        <v>0</v>
      </c>
      <c r="C78" s="43">
        <f>-C59</f>
        <v>0</v>
      </c>
      <c r="D78" s="43">
        <f>-D59</f>
        <v>0</v>
      </c>
      <c r="E78" s="26"/>
    </row>
    <row r="79" spans="1:5" s="25" customFormat="1" ht="15">
      <c r="A79" s="58" t="s">
        <v>143</v>
      </c>
      <c r="B79" s="43">
        <f>-B66</f>
        <v>0</v>
      </c>
      <c r="C79" s="43">
        <f>-C66</f>
        <v>0</v>
      </c>
      <c r="D79" s="43">
        <f>-D66</f>
        <v>0</v>
      </c>
      <c r="E79" s="26"/>
    </row>
    <row r="80" spans="1:4" ht="15">
      <c r="A80" s="38" t="s">
        <v>144</v>
      </c>
      <c r="B80" s="39"/>
      <c r="C80" s="39"/>
      <c r="D80" s="39"/>
    </row>
    <row r="81" spans="1:5" s="23" customFormat="1" ht="30">
      <c r="A81" s="48" t="s">
        <v>145</v>
      </c>
      <c r="B81" s="39"/>
      <c r="C81" s="39"/>
      <c r="D81" s="39"/>
      <c r="E81" s="27" t="s">
        <v>56</v>
      </c>
    </row>
    <row r="82" spans="1:4" ht="45.75" thickBot="1">
      <c r="A82" s="48" t="s">
        <v>146</v>
      </c>
      <c r="B82" s="39"/>
      <c r="C82" s="39"/>
      <c r="D82" s="39"/>
    </row>
    <row r="83" spans="1:4" ht="21" thickBot="1">
      <c r="A83" s="55" t="s">
        <v>147</v>
      </c>
      <c r="B83" s="53">
        <f>SUM(B76:B82)</f>
        <v>-22068</v>
      </c>
      <c r="C83" s="53">
        <f>SUM(C76:C82)</f>
        <v>-114738</v>
      </c>
      <c r="D83" s="54">
        <f>SUM(D76:D82)</f>
        <v>26627</v>
      </c>
    </row>
    <row r="84" spans="1:4" ht="15">
      <c r="A84" s="106"/>
      <c r="B84" s="107"/>
      <c r="C84" s="107"/>
      <c r="D84" s="134"/>
    </row>
    <row r="85" spans="1:4" ht="15">
      <c r="A85" s="57" t="s">
        <v>148</v>
      </c>
      <c r="B85" s="39"/>
      <c r="C85" s="39"/>
      <c r="D85" s="39"/>
    </row>
    <row r="86" spans="1:4" ht="15">
      <c r="A86" s="58" t="s">
        <v>149</v>
      </c>
      <c r="B86" s="39"/>
      <c r="C86" s="39"/>
      <c r="D86" s="39"/>
    </row>
    <row r="87" spans="1:4" ht="15">
      <c r="A87" s="58" t="s">
        <v>150</v>
      </c>
      <c r="B87" s="39"/>
      <c r="C87" s="39"/>
      <c r="D87" s="39"/>
    </row>
    <row r="88" spans="1:4" ht="15">
      <c r="A88" s="58" t="s">
        <v>151</v>
      </c>
      <c r="B88" s="39"/>
      <c r="C88" s="39"/>
      <c r="D88" s="39"/>
    </row>
    <row r="89" spans="1:4" ht="15">
      <c r="A89" s="46" t="s">
        <v>152</v>
      </c>
      <c r="B89" s="39"/>
      <c r="C89" s="39"/>
      <c r="D89" s="39"/>
    </row>
    <row r="90" spans="1:4" ht="18">
      <c r="A90" s="47" t="s">
        <v>153</v>
      </c>
      <c r="B90" s="44">
        <f>SUM(B85:B89)</f>
        <v>0</v>
      </c>
      <c r="C90" s="44">
        <f>SUM(C85:C89)</f>
        <v>0</v>
      </c>
      <c r="D90" s="44">
        <f>SUM(D85:D89)</f>
        <v>0</v>
      </c>
    </row>
    <row r="91" spans="1:4" ht="18">
      <c r="A91" s="135"/>
      <c r="B91" s="136"/>
      <c r="C91" s="136"/>
      <c r="D91" s="136"/>
    </row>
    <row r="92" spans="1:4" ht="15">
      <c r="A92" s="38" t="s">
        <v>154</v>
      </c>
      <c r="B92" s="39"/>
      <c r="C92" s="39"/>
      <c r="D92" s="39"/>
    </row>
    <row r="93" spans="1:4" ht="15">
      <c r="A93" s="38" t="s">
        <v>155</v>
      </c>
      <c r="B93" s="39"/>
      <c r="C93" s="39"/>
      <c r="D93" s="39"/>
    </row>
    <row r="94" spans="1:4" ht="15">
      <c r="A94" s="38" t="s">
        <v>156</v>
      </c>
      <c r="B94" s="39"/>
      <c r="C94" s="39"/>
      <c r="D94" s="39"/>
    </row>
    <row r="95" spans="1:4" ht="18">
      <c r="A95" s="42" t="s">
        <v>157</v>
      </c>
      <c r="B95" s="44">
        <f>SUM(B92:B94)</f>
        <v>0</v>
      </c>
      <c r="C95" s="44">
        <f>SUM(C92:C94)</f>
        <v>0</v>
      </c>
      <c r="D95" s="44">
        <f>SUM(D92:D94)</f>
        <v>0</v>
      </c>
    </row>
    <row r="96" spans="1:4" ht="15.75" thickBot="1">
      <c r="A96" s="136"/>
      <c r="B96" s="136"/>
      <c r="C96" s="136"/>
      <c r="D96" s="136"/>
    </row>
    <row r="97" spans="1:4" ht="21" thickBot="1">
      <c r="A97" s="55" t="s">
        <v>158</v>
      </c>
      <c r="B97" s="53">
        <f>B95-B90</f>
        <v>0</v>
      </c>
      <c r="C97" s="53">
        <f>C95-C90</f>
        <v>0</v>
      </c>
      <c r="D97" s="53">
        <f>D95-D90</f>
        <v>0</v>
      </c>
    </row>
    <row r="98" spans="1:4" ht="18.75" thickBot="1">
      <c r="A98" s="138"/>
      <c r="B98" s="139"/>
      <c r="C98" s="139"/>
      <c r="D98" s="140"/>
    </row>
    <row r="99" spans="1:4" ht="21" thickBot="1">
      <c r="A99" s="52" t="s">
        <v>159</v>
      </c>
      <c r="B99" s="53">
        <f>B83-B97</f>
        <v>-22068</v>
      </c>
      <c r="C99" s="53">
        <f>C83-C97</f>
        <v>-114738</v>
      </c>
      <c r="D99" s="53">
        <f>D83-D97</f>
        <v>26627</v>
      </c>
    </row>
    <row r="100" spans="1:4" ht="20.25">
      <c r="A100" s="131"/>
      <c r="B100" s="132"/>
      <c r="C100" s="132"/>
      <c r="D100" s="137"/>
    </row>
    <row r="101" spans="1:4" ht="15">
      <c r="A101" s="38"/>
      <c r="B101" s="39"/>
      <c r="C101" s="39"/>
      <c r="D101" s="39"/>
    </row>
    <row r="102" spans="1:4" ht="15">
      <c r="A102" s="248" t="s">
        <v>160</v>
      </c>
      <c r="B102" s="39"/>
      <c r="C102" s="39"/>
      <c r="D102" s="39"/>
    </row>
    <row r="103" spans="1:4" ht="15">
      <c r="A103" s="248" t="s">
        <v>389</v>
      </c>
      <c r="B103" s="39"/>
      <c r="C103" s="39"/>
      <c r="D103" s="39"/>
    </row>
    <row r="104" spans="1:4" ht="15">
      <c r="A104" s="248" t="s">
        <v>161</v>
      </c>
      <c r="B104" s="39"/>
      <c r="C104" s="39"/>
      <c r="D104" s="39"/>
    </row>
    <row r="105" spans="1:4" ht="15">
      <c r="A105" s="248" t="s">
        <v>162</v>
      </c>
      <c r="B105" s="39"/>
      <c r="C105" s="39"/>
      <c r="D105" s="39"/>
    </row>
    <row r="106" spans="1:4" ht="15">
      <c r="A106" s="248" t="s">
        <v>163</v>
      </c>
      <c r="B106" s="39"/>
      <c r="C106" s="39"/>
      <c r="D106" s="39"/>
    </row>
    <row r="107" spans="1:4" ht="15">
      <c r="A107" s="248" t="s">
        <v>164</v>
      </c>
      <c r="B107" s="39"/>
      <c r="C107" s="39"/>
      <c r="D107" s="39"/>
    </row>
    <row r="108" spans="1:4" ht="15.75">
      <c r="A108" s="51" t="s">
        <v>165</v>
      </c>
      <c r="B108" s="44">
        <f>SUM(B102:B107)</f>
        <v>0</v>
      </c>
      <c r="C108" s="44">
        <f>SUM(C102:C107)</f>
        <v>0</v>
      </c>
      <c r="D108" s="44">
        <f>SUM(D102:D107)</f>
        <v>0</v>
      </c>
    </row>
    <row r="109" spans="1:4" ht="15.75">
      <c r="A109" s="73"/>
      <c r="B109" s="68"/>
      <c r="C109" s="68"/>
      <c r="D109" s="68"/>
    </row>
    <row r="110" spans="1:4" ht="15">
      <c r="A110" s="248" t="s">
        <v>166</v>
      </c>
      <c r="B110" s="39"/>
      <c r="C110" s="39"/>
      <c r="D110" s="39"/>
    </row>
    <row r="111" spans="1:4" ht="15">
      <c r="A111" s="248" t="s">
        <v>167</v>
      </c>
      <c r="B111" s="39"/>
      <c r="C111" s="39"/>
      <c r="D111" s="39"/>
    </row>
    <row r="112" spans="1:4" ht="15">
      <c r="A112" s="248" t="s">
        <v>168</v>
      </c>
      <c r="B112" s="39"/>
      <c r="C112" s="39"/>
      <c r="D112" s="39"/>
    </row>
    <row r="113" spans="1:4" ht="15">
      <c r="A113" s="248" t="s">
        <v>169</v>
      </c>
      <c r="B113" s="39"/>
      <c r="C113" s="39"/>
      <c r="D113" s="39"/>
    </row>
    <row r="114" spans="1:4" ht="15">
      <c r="A114" s="251" t="s">
        <v>170</v>
      </c>
      <c r="B114" s="39"/>
      <c r="C114" s="39"/>
      <c r="D114" s="39"/>
    </row>
    <row r="115" spans="1:4" ht="15">
      <c r="A115" s="251" t="s">
        <v>171</v>
      </c>
      <c r="B115" s="39"/>
      <c r="C115" s="39"/>
      <c r="D115" s="39"/>
    </row>
    <row r="116" spans="1:4" ht="15.75">
      <c r="A116" s="51" t="s">
        <v>172</v>
      </c>
      <c r="B116" s="44">
        <f>SUM(B110:B115)</f>
        <v>0</v>
      </c>
      <c r="C116" s="44">
        <f>SUM(C110:C115)</f>
        <v>0</v>
      </c>
      <c r="D116" s="44">
        <f>SUM(D110:D115)</f>
        <v>0</v>
      </c>
    </row>
    <row r="117" spans="1:4" ht="15.75">
      <c r="A117" s="73"/>
      <c r="B117" s="68"/>
      <c r="C117" s="68"/>
      <c r="D117" s="68"/>
    </row>
    <row r="118" spans="1:4" ht="15">
      <c r="A118" s="248" t="s">
        <v>173</v>
      </c>
      <c r="B118" s="249"/>
      <c r="C118" s="39"/>
      <c r="D118" s="39"/>
    </row>
    <row r="119" spans="1:5" ht="15">
      <c r="A119" s="248" t="s">
        <v>174</v>
      </c>
      <c r="B119" s="39"/>
      <c r="C119" s="39"/>
      <c r="D119" s="39"/>
      <c r="E119" s="39"/>
    </row>
    <row r="120" spans="1:4" ht="15">
      <c r="A120" s="248" t="s">
        <v>175</v>
      </c>
      <c r="B120" s="39"/>
      <c r="C120" s="39"/>
      <c r="D120" s="39"/>
    </row>
    <row r="121" spans="1:4" ht="15">
      <c r="A121" s="248" t="s">
        <v>176</v>
      </c>
      <c r="B121" s="39"/>
      <c r="C121" s="39"/>
      <c r="D121" s="39"/>
    </row>
    <row r="122" spans="1:4" ht="15.75">
      <c r="A122" s="50" t="s">
        <v>177</v>
      </c>
      <c r="B122" s="43">
        <f>SUM(B118:B121)</f>
        <v>0</v>
      </c>
      <c r="C122" s="43">
        <f>SUM(C118:C121)</f>
        <v>0</v>
      </c>
      <c r="D122" s="43">
        <f>SUM(D118:D121)</f>
        <v>0</v>
      </c>
    </row>
    <row r="123" spans="1:4" ht="15.75">
      <c r="A123" s="146"/>
      <c r="B123" s="147"/>
      <c r="C123" s="147"/>
      <c r="D123" s="147"/>
    </row>
    <row r="124" spans="1:4" ht="18">
      <c r="A124" s="42" t="s">
        <v>178</v>
      </c>
      <c r="B124" s="44">
        <f>B108+B116+B122</f>
        <v>0</v>
      </c>
      <c r="C124" s="44">
        <f>C108+C116+C122</f>
        <v>0</v>
      </c>
      <c r="D124" s="44">
        <f>D108+D116+D122</f>
        <v>0</v>
      </c>
    </row>
    <row r="125" spans="1:4" ht="18">
      <c r="A125" s="148"/>
      <c r="B125" s="136"/>
      <c r="C125" s="136"/>
      <c r="D125" s="136"/>
    </row>
    <row r="126" spans="1:4" ht="15">
      <c r="A126" s="248" t="s">
        <v>179</v>
      </c>
      <c r="B126" s="39"/>
      <c r="C126" s="39"/>
      <c r="D126" s="39"/>
    </row>
    <row r="127" spans="1:4" ht="15">
      <c r="A127" s="248" t="s">
        <v>391</v>
      </c>
      <c r="B127" s="39"/>
      <c r="C127" s="39"/>
      <c r="D127" s="39"/>
    </row>
    <row r="128" spans="1:4" ht="15">
      <c r="A128" s="248" t="s">
        <v>180</v>
      </c>
      <c r="B128" s="39"/>
      <c r="C128" s="39"/>
      <c r="D128" s="39"/>
    </row>
    <row r="129" spans="1:4" ht="15">
      <c r="A129" s="248" t="s">
        <v>181</v>
      </c>
      <c r="B129" s="39"/>
      <c r="C129" s="39"/>
      <c r="D129" s="39"/>
    </row>
    <row r="130" spans="1:4" ht="15">
      <c r="A130" s="248" t="s">
        <v>182</v>
      </c>
      <c r="B130" s="39"/>
      <c r="C130" s="39"/>
      <c r="D130" s="39"/>
    </row>
    <row r="131" spans="1:4" ht="15">
      <c r="A131" s="248" t="s">
        <v>183</v>
      </c>
      <c r="B131" s="39"/>
      <c r="C131" s="39"/>
      <c r="D131" s="39"/>
    </row>
    <row r="132" spans="1:4" ht="15.75">
      <c r="A132" s="51" t="s">
        <v>184</v>
      </c>
      <c r="B132" s="44">
        <f>SUM(B126:B131)</f>
        <v>0</v>
      </c>
      <c r="C132" s="44">
        <f>SUM(C126:C131)</f>
        <v>0</v>
      </c>
      <c r="D132" s="44">
        <f>SUM(D126:D131)</f>
        <v>0</v>
      </c>
    </row>
    <row r="133" spans="1:4" ht="15.75">
      <c r="A133" s="73"/>
      <c r="B133" s="68"/>
      <c r="C133" s="68"/>
      <c r="D133" s="68"/>
    </row>
    <row r="134" spans="1:4" ht="15">
      <c r="A134" s="248" t="s">
        <v>185</v>
      </c>
      <c r="B134" s="39"/>
      <c r="C134" s="39"/>
      <c r="D134" s="39"/>
    </row>
    <row r="135" spans="1:4" ht="15">
      <c r="A135" s="248" t="s">
        <v>186</v>
      </c>
      <c r="B135" s="39"/>
      <c r="C135" s="39"/>
      <c r="D135" s="39"/>
    </row>
    <row r="136" spans="1:4" ht="15">
      <c r="A136" s="248" t="s">
        <v>187</v>
      </c>
      <c r="B136" s="39"/>
      <c r="C136" s="39"/>
      <c r="D136" s="39"/>
    </row>
    <row r="137" spans="1:4" ht="15">
      <c r="A137" s="248" t="s">
        <v>188</v>
      </c>
      <c r="B137" s="39"/>
      <c r="C137" s="39"/>
      <c r="D137" s="39"/>
    </row>
    <row r="138" spans="1:4" ht="15">
      <c r="A138" s="251" t="s">
        <v>189</v>
      </c>
      <c r="B138" s="39"/>
      <c r="C138" s="39"/>
      <c r="D138" s="39"/>
    </row>
    <row r="139" spans="1:4" ht="15">
      <c r="A139" s="251" t="s">
        <v>171</v>
      </c>
      <c r="B139" s="39"/>
      <c r="C139" s="39"/>
      <c r="D139" s="39"/>
    </row>
    <row r="140" spans="1:4" ht="15.75">
      <c r="A140" s="51" t="s">
        <v>190</v>
      </c>
      <c r="B140" s="44">
        <f>SUM(B134:B139)</f>
        <v>0</v>
      </c>
      <c r="C140" s="44">
        <f>SUM(C134:C139)</f>
        <v>0</v>
      </c>
      <c r="D140" s="44">
        <f>SUM(D134:D139)</f>
        <v>0</v>
      </c>
    </row>
    <row r="141" spans="1:4" ht="15.75">
      <c r="A141" s="73"/>
      <c r="B141" s="68"/>
      <c r="C141" s="68"/>
      <c r="D141" s="68"/>
    </row>
    <row r="142" spans="1:4" ht="15">
      <c r="A142" s="248" t="s">
        <v>191</v>
      </c>
      <c r="B142" s="39"/>
      <c r="C142" s="39"/>
      <c r="D142" s="39"/>
    </row>
    <row r="143" spans="1:4" ht="15">
      <c r="A143" s="248" t="s">
        <v>192</v>
      </c>
      <c r="B143" s="39"/>
      <c r="C143" s="39"/>
      <c r="D143" s="39"/>
    </row>
    <row r="144" spans="1:4" ht="15">
      <c r="A144" s="248" t="s">
        <v>193</v>
      </c>
      <c r="B144" s="39"/>
      <c r="C144" s="39"/>
      <c r="D144" s="39"/>
    </row>
    <row r="145" spans="1:4" ht="15">
      <c r="A145" s="248" t="s">
        <v>194</v>
      </c>
      <c r="B145" s="39"/>
      <c r="C145" s="39"/>
      <c r="D145" s="39"/>
    </row>
    <row r="146" spans="1:4" ht="15.75">
      <c r="A146" s="50" t="s">
        <v>195</v>
      </c>
      <c r="B146" s="44">
        <f>SUM(B142:B145)</f>
        <v>0</v>
      </c>
      <c r="C146" s="44">
        <f>SUM(C142:C145)</f>
        <v>0</v>
      </c>
      <c r="D146" s="44">
        <f>SUM(D142:D145)</f>
        <v>0</v>
      </c>
    </row>
    <row r="147" spans="1:4" ht="15.75">
      <c r="A147" s="63"/>
      <c r="B147" s="44"/>
      <c r="C147" s="66"/>
      <c r="D147" s="66"/>
    </row>
    <row r="148" spans="1:4" ht="18">
      <c r="A148" s="47" t="s">
        <v>196</v>
      </c>
      <c r="B148" s="44">
        <f>B132+B140+B146</f>
        <v>0</v>
      </c>
      <c r="C148" s="44">
        <f>C132+C140+C146</f>
        <v>0</v>
      </c>
      <c r="D148" s="44">
        <f>D132+D140+D146</f>
        <v>0</v>
      </c>
    </row>
    <row r="149" spans="1:4" ht="18.75" thickBot="1">
      <c r="A149" s="141"/>
      <c r="B149" s="139"/>
      <c r="C149" s="139"/>
      <c r="D149" s="140"/>
    </row>
    <row r="150" spans="1:4" ht="21" thickBot="1">
      <c r="A150" s="52" t="s">
        <v>197</v>
      </c>
      <c r="B150" s="53">
        <f>B148-B124</f>
        <v>0</v>
      </c>
      <c r="C150" s="53">
        <f>C148-C124</f>
        <v>0</v>
      </c>
      <c r="D150" s="54">
        <f>D148-D124</f>
        <v>0</v>
      </c>
    </row>
    <row r="151" spans="1:4" ht="20.25">
      <c r="A151" s="149"/>
      <c r="B151" s="150"/>
      <c r="C151" s="150"/>
      <c r="D151" s="151"/>
    </row>
    <row r="152" spans="1:4" ht="20.25">
      <c r="A152" s="152"/>
      <c r="B152" s="153"/>
      <c r="C152" s="153"/>
      <c r="D152" s="153"/>
    </row>
    <row r="153" spans="1:4" ht="15">
      <c r="A153" s="38" t="s">
        <v>198</v>
      </c>
      <c r="B153" s="39"/>
      <c r="C153" s="39"/>
      <c r="D153" s="39"/>
    </row>
    <row r="154" spans="1:4" ht="15">
      <c r="A154" s="38" t="s">
        <v>199</v>
      </c>
      <c r="B154" s="39"/>
      <c r="C154" s="39"/>
      <c r="D154" s="39"/>
    </row>
    <row r="155" spans="1:4" ht="15">
      <c r="A155" s="38" t="s">
        <v>200</v>
      </c>
      <c r="B155" s="39"/>
      <c r="C155" s="39"/>
      <c r="D155" s="39"/>
    </row>
    <row r="156" spans="1:4" ht="15.75">
      <c r="A156" s="51" t="s">
        <v>201</v>
      </c>
      <c r="B156" s="44">
        <f>SUM(B153:B155)</f>
        <v>0</v>
      </c>
      <c r="C156" s="44">
        <f>SUM(C153:C155)</f>
        <v>0</v>
      </c>
      <c r="D156" s="44">
        <f>SUM(D153:D155)</f>
        <v>0</v>
      </c>
    </row>
    <row r="157" spans="1:4" ht="15.75">
      <c r="A157" s="73"/>
      <c r="B157" s="68"/>
      <c r="C157" s="68"/>
      <c r="D157" s="68"/>
    </row>
    <row r="158" spans="1:4" ht="15">
      <c r="A158" s="38" t="s">
        <v>202</v>
      </c>
      <c r="B158" s="39"/>
      <c r="C158" s="39"/>
      <c r="D158" s="39"/>
    </row>
    <row r="159" spans="1:4" ht="15">
      <c r="A159" s="38" t="s">
        <v>203</v>
      </c>
      <c r="B159" s="39"/>
      <c r="C159" s="39"/>
      <c r="D159" s="39"/>
    </row>
    <row r="160" spans="1:4" ht="15">
      <c r="A160" s="38" t="s">
        <v>204</v>
      </c>
      <c r="B160" s="39"/>
      <c r="C160" s="39"/>
      <c r="D160" s="39"/>
    </row>
    <row r="161" spans="1:4" ht="15.75">
      <c r="A161" s="51" t="s">
        <v>205</v>
      </c>
      <c r="B161" s="44">
        <f>SUM(B158:B160)</f>
        <v>0</v>
      </c>
      <c r="C161" s="44">
        <f>SUM(C158:C160)</f>
        <v>0</v>
      </c>
      <c r="D161" s="44">
        <f>SUM(D158:D160)</f>
        <v>0</v>
      </c>
    </row>
    <row r="162" spans="1:4" ht="16.5" thickBot="1">
      <c r="A162" s="73"/>
      <c r="B162" s="68"/>
      <c r="C162" s="68"/>
      <c r="D162" s="68"/>
    </row>
    <row r="163" spans="1:4" ht="21" thickBot="1">
      <c r="A163" s="56" t="s">
        <v>206</v>
      </c>
      <c r="B163" s="53">
        <f>B156-B161</f>
        <v>0</v>
      </c>
      <c r="C163" s="53">
        <f>C156-C161</f>
        <v>0</v>
      </c>
      <c r="D163" s="54">
        <f>D156-D161</f>
        <v>0</v>
      </c>
    </row>
    <row r="164" spans="1:4" ht="21" thickBot="1">
      <c r="A164" s="142"/>
      <c r="B164" s="143"/>
      <c r="C164" s="143"/>
      <c r="D164" s="144"/>
    </row>
    <row r="165" spans="1:4" ht="21" thickBot="1">
      <c r="A165" s="56" t="s">
        <v>207</v>
      </c>
      <c r="B165" s="53">
        <f>B132-B108</f>
        <v>0</v>
      </c>
      <c r="C165" s="53">
        <f>C132-C108</f>
        <v>0</v>
      </c>
      <c r="D165" s="54">
        <f>D132-D108</f>
        <v>0</v>
      </c>
    </row>
    <row r="166" spans="1:4" ht="21" thickBot="1">
      <c r="A166" s="56" t="s">
        <v>208</v>
      </c>
      <c r="B166" s="53">
        <f>B99-B165</f>
        <v>-22068</v>
      </c>
      <c r="C166" s="53">
        <f>C99-C165</f>
        <v>-114738</v>
      </c>
      <c r="D166" s="54">
        <f>D99-D165</f>
        <v>26627</v>
      </c>
    </row>
    <row r="167" spans="1:4" ht="33.75" thickBot="1">
      <c r="A167" s="110" t="s">
        <v>209</v>
      </c>
      <c r="B167" s="53">
        <f>B56+B82+B81+B80-B63</f>
        <v>-22068</v>
      </c>
      <c r="C167" s="53">
        <f>C56+C82+C81+C80-C63</f>
        <v>-114738</v>
      </c>
      <c r="D167" s="53">
        <f>D56+D82+D81+D80-D63</f>
        <v>26627</v>
      </c>
    </row>
    <row r="168" spans="1:4" ht="15">
      <c r="A168" s="108"/>
      <c r="B168" s="109"/>
      <c r="C168" s="109"/>
      <c r="D168" s="109"/>
    </row>
    <row r="169" spans="1:4" ht="15.75" thickBot="1">
      <c r="A169" s="58" t="s">
        <v>210</v>
      </c>
      <c r="B169" s="44">
        <f>'mb-charges struc'!B72</f>
        <v>0</v>
      </c>
      <c r="C169" s="44">
        <f>'mb-charges struc'!C72</f>
        <v>0</v>
      </c>
      <c r="D169" s="44">
        <f>'mb-charges struc'!D72</f>
        <v>0</v>
      </c>
    </row>
    <row r="170" spans="1:4" ht="21" thickBot="1">
      <c r="A170" s="99" t="s">
        <v>211</v>
      </c>
      <c r="B170" s="53">
        <f>B68-B169</f>
        <v>-22068</v>
      </c>
      <c r="C170" s="53">
        <f>C68-C169</f>
        <v>-174920</v>
      </c>
      <c r="D170" s="53">
        <f>D68-D169</f>
        <v>-7022</v>
      </c>
    </row>
    <row r="171" spans="1:5" s="23" customFormat="1" ht="15">
      <c r="A171" s="21"/>
      <c r="B171" s="22"/>
      <c r="C171" s="22"/>
      <c r="D171" s="22"/>
      <c r="E171" s="28"/>
    </row>
    <row r="172" spans="1:4" ht="15">
      <c r="A172" s="154" t="s">
        <v>212</v>
      </c>
      <c r="B172" s="24">
        <f>B99-B150</f>
        <v>-22068</v>
      </c>
      <c r="C172" s="24">
        <f>C99-C150</f>
        <v>-114738</v>
      </c>
      <c r="D172" s="24">
        <f>D99-D150</f>
        <v>26627</v>
      </c>
    </row>
  </sheetData>
  <sheetProtection password="CC73" sheet="1" objects="1" scenarios="1"/>
  <printOptions gridLines="1"/>
  <pageMargins left="0.787401575" right="0.787401575" top="0.984251969" bottom="0.984251969" header="0.4921259845" footer="0.4921259845"/>
  <pageSetup fitToHeight="1" fitToWidth="1" horizontalDpi="360" verticalDpi="360" orientation="portrait" pageOrder="overThenDown" paperSize="9" scale="83" r:id="rId2"/>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128"/>
  <sheetViews>
    <sheetView zoomScale="75" zoomScaleNormal="75" zoomScalePageLayoutView="0" workbookViewId="0" topLeftCell="A1">
      <selection activeCell="B7" sqref="B7"/>
    </sheetView>
  </sheetViews>
  <sheetFormatPr defaultColWidth="11.421875" defaultRowHeight="12.75"/>
  <cols>
    <col min="1" max="1" width="46.00390625" style="0" customWidth="1"/>
    <col min="5" max="5" width="45.7109375" style="0" customWidth="1"/>
  </cols>
  <sheetData>
    <row r="1" spans="1:8" ht="12.75">
      <c r="A1" s="29"/>
      <c r="B1" s="30"/>
      <c r="C1" s="30"/>
      <c r="D1" s="30"/>
      <c r="E1" s="31"/>
      <c r="F1" s="30"/>
      <c r="G1" s="30"/>
      <c r="H1" s="30"/>
    </row>
    <row r="2" spans="2:8" ht="12.75">
      <c r="B2" s="30"/>
      <c r="C2" s="30"/>
      <c r="D2" s="30"/>
      <c r="E2" s="31"/>
      <c r="F2" s="30"/>
      <c r="G2" s="30"/>
      <c r="H2" s="30"/>
    </row>
    <row r="3" spans="1:8" ht="12.75">
      <c r="A3" s="31"/>
      <c r="B3" s="30"/>
      <c r="C3" s="30"/>
      <c r="D3" s="30"/>
      <c r="E3" s="31"/>
      <c r="F3" s="30"/>
      <c r="G3" s="30"/>
      <c r="H3" s="30"/>
    </row>
    <row r="4" spans="1:8" ht="12.75">
      <c r="A4" s="31"/>
      <c r="B4" s="30"/>
      <c r="C4" s="30"/>
      <c r="D4" s="30"/>
      <c r="E4" s="31"/>
      <c r="F4" s="30"/>
      <c r="G4" s="30"/>
      <c r="H4" s="30"/>
    </row>
    <row r="5" spans="1:8" ht="13.5" thickBot="1">
      <c r="A5" s="31"/>
      <c r="B5" s="30"/>
      <c r="C5" s="30"/>
      <c r="D5" s="30"/>
      <c r="E5" s="31"/>
      <c r="F5" s="30"/>
      <c r="G5" s="30"/>
      <c r="H5" s="30"/>
    </row>
    <row r="6" spans="1:8" s="32" customFormat="1" ht="21" thickBot="1">
      <c r="A6" s="79" t="s">
        <v>213</v>
      </c>
      <c r="B6" s="80" t="s">
        <v>214</v>
      </c>
      <c r="C6" s="80" t="s">
        <v>215</v>
      </c>
      <c r="D6" s="81" t="s">
        <v>216</v>
      </c>
      <c r="E6" s="79" t="s">
        <v>217</v>
      </c>
      <c r="F6" s="80" t="s">
        <v>214</v>
      </c>
      <c r="G6" s="80" t="s">
        <v>215</v>
      </c>
      <c r="H6" s="81" t="s">
        <v>216</v>
      </c>
    </row>
    <row r="7" spans="1:8" s="33" customFormat="1" ht="15.75">
      <c r="A7" s="123" t="s">
        <v>218</v>
      </c>
      <c r="B7" s="91"/>
      <c r="C7" s="91"/>
      <c r="D7" s="93"/>
      <c r="E7" s="83" t="s">
        <v>219</v>
      </c>
      <c r="F7" s="91"/>
      <c r="G7" s="84">
        <f>F7</f>
        <v>0</v>
      </c>
      <c r="H7" s="85">
        <f>F7</f>
        <v>0</v>
      </c>
    </row>
    <row r="8" spans="1:8" s="33" customFormat="1" ht="12.75">
      <c r="A8" s="83" t="s">
        <v>220</v>
      </c>
      <c r="B8" s="91"/>
      <c r="C8" s="91"/>
      <c r="D8" s="93"/>
      <c r="E8" s="83" t="s">
        <v>221</v>
      </c>
      <c r="F8" s="255">
        <f>'sig et tab financ'!B170</f>
        <v>-22068</v>
      </c>
      <c r="G8" s="255">
        <f>'sig et tab financ'!C170</f>
        <v>-174920</v>
      </c>
      <c r="H8" s="255">
        <f>'sig et tab financ'!D170</f>
        <v>-7022</v>
      </c>
    </row>
    <row r="9" spans="1:8" s="33" customFormat="1" ht="12.75">
      <c r="A9" s="83" t="s">
        <v>222</v>
      </c>
      <c r="B9" s="91"/>
      <c r="C9" s="91"/>
      <c r="D9" s="93"/>
      <c r="E9" s="83" t="s">
        <v>223</v>
      </c>
      <c r="F9" s="91"/>
      <c r="G9" s="91"/>
      <c r="H9" s="91"/>
    </row>
    <row r="10" spans="1:8" s="33" customFormat="1" ht="12.75">
      <c r="A10" s="83"/>
      <c r="B10" s="91"/>
      <c r="C10" s="91"/>
      <c r="D10" s="93"/>
      <c r="E10" s="83" t="s">
        <v>224</v>
      </c>
      <c r="F10" s="92"/>
      <c r="G10" s="92"/>
      <c r="H10" s="94"/>
    </row>
    <row r="11" spans="1:8" s="33" customFormat="1" ht="16.5" thickBot="1">
      <c r="A11" s="111" t="s">
        <v>225</v>
      </c>
      <c r="B11" s="112">
        <f>B8+B9+B10</f>
        <v>0</v>
      </c>
      <c r="C11" s="112">
        <f>C8+C9+C10</f>
        <v>0</v>
      </c>
      <c r="D11" s="113">
        <f>D8+D9+D10</f>
        <v>0</v>
      </c>
      <c r="E11" s="83" t="s">
        <v>226</v>
      </c>
      <c r="F11" s="91"/>
      <c r="G11" s="91"/>
      <c r="H11" s="93"/>
    </row>
    <row r="12" spans="1:8" s="33" customFormat="1" ht="12.75">
      <c r="A12" s="83" t="s">
        <v>227</v>
      </c>
      <c r="B12" s="91"/>
      <c r="C12" s="91"/>
      <c r="D12" s="93"/>
      <c r="E12" s="83" t="s">
        <v>228</v>
      </c>
      <c r="F12" s="91"/>
      <c r="G12" s="91"/>
      <c r="H12" s="93"/>
    </row>
    <row r="13" spans="1:8" s="33" customFormat="1" ht="12.75">
      <c r="A13" s="83" t="s">
        <v>229</v>
      </c>
      <c r="B13" s="91"/>
      <c r="C13" s="91"/>
      <c r="D13" s="93"/>
      <c r="E13" s="83" t="s">
        <v>230</v>
      </c>
      <c r="F13" s="91"/>
      <c r="G13" s="91"/>
      <c r="H13" s="93"/>
    </row>
    <row r="14" spans="1:8" s="33" customFormat="1" ht="16.5" thickBot="1">
      <c r="A14" s="111" t="s">
        <v>231</v>
      </c>
      <c r="B14" s="112">
        <f>B12+B13</f>
        <v>0</v>
      </c>
      <c r="C14" s="112">
        <f>C12+C13</f>
        <v>0</v>
      </c>
      <c r="D14" s="113">
        <f>D12+D13</f>
        <v>0</v>
      </c>
      <c r="E14" s="83" t="s">
        <v>232</v>
      </c>
      <c r="F14" s="91"/>
      <c r="G14" s="91"/>
      <c r="H14" s="93"/>
    </row>
    <row r="15" spans="1:8" s="33" customFormat="1" ht="27.75" thickBot="1">
      <c r="A15" s="83" t="s">
        <v>233</v>
      </c>
      <c r="B15" s="91"/>
      <c r="C15" s="91"/>
      <c r="D15" s="93"/>
      <c r="E15" s="252" t="s">
        <v>234</v>
      </c>
      <c r="F15" s="112">
        <f>SUM(F7:F14)</f>
        <v>-22068</v>
      </c>
      <c r="G15" s="112">
        <f>SUM(G7:G14)</f>
        <v>-174920</v>
      </c>
      <c r="H15" s="113">
        <f>SUM(H7:H14)</f>
        <v>-7022</v>
      </c>
    </row>
    <row r="16" spans="1:8" s="33" customFormat="1" ht="12.75">
      <c r="A16" s="83" t="s">
        <v>235</v>
      </c>
      <c r="B16" s="91"/>
      <c r="C16" s="91"/>
      <c r="D16" s="93"/>
      <c r="E16" s="83"/>
      <c r="F16" s="91"/>
      <c r="G16" s="91"/>
      <c r="H16" s="93"/>
    </row>
    <row r="17" spans="1:8" s="33" customFormat="1" ht="16.5" thickBot="1">
      <c r="A17" s="111" t="s">
        <v>236</v>
      </c>
      <c r="B17" s="112">
        <f>B15+B16</f>
        <v>0</v>
      </c>
      <c r="C17" s="112">
        <f>C15+C16</f>
        <v>0</v>
      </c>
      <c r="D17" s="113">
        <f>D15+D16</f>
        <v>0</v>
      </c>
      <c r="E17" s="83" t="s">
        <v>237</v>
      </c>
      <c r="F17" s="91"/>
      <c r="G17" s="91"/>
      <c r="H17" s="93"/>
    </row>
    <row r="18" spans="1:8" s="33" customFormat="1" ht="16.5" thickBot="1">
      <c r="A18" s="83" t="s">
        <v>238</v>
      </c>
      <c r="B18" s="91"/>
      <c r="C18" s="91"/>
      <c r="D18" s="93"/>
      <c r="E18" s="111" t="s">
        <v>239</v>
      </c>
      <c r="F18" s="112">
        <f>F16+F17</f>
        <v>0</v>
      </c>
      <c r="G18" s="112">
        <f>G16+G17</f>
        <v>0</v>
      </c>
      <c r="H18" s="112">
        <f>+H16+H17</f>
        <v>0</v>
      </c>
    </row>
    <row r="19" spans="1:8" s="33" customFormat="1" ht="18.75" thickBot="1">
      <c r="A19" s="83" t="s">
        <v>240</v>
      </c>
      <c r="B19" s="91"/>
      <c r="C19" s="91"/>
      <c r="D19" s="93"/>
      <c r="E19" s="117" t="s">
        <v>241</v>
      </c>
      <c r="F19" s="115">
        <f>F15+F18</f>
        <v>-22068</v>
      </c>
      <c r="G19" s="115">
        <f>G15+G18</f>
        <v>-174920</v>
      </c>
      <c r="H19" s="116">
        <f>H15+H18</f>
        <v>-7022</v>
      </c>
    </row>
    <row r="20" spans="1:8" s="33" customFormat="1" ht="16.5" thickBot="1">
      <c r="A20" s="111" t="s">
        <v>242</v>
      </c>
      <c r="B20" s="112">
        <f>B18+B19</f>
        <v>0</v>
      </c>
      <c r="C20" s="112">
        <f>C18+C19</f>
        <v>0</v>
      </c>
      <c r="D20" s="113">
        <f>D18+D19</f>
        <v>0</v>
      </c>
      <c r="E20" s="83" t="s">
        <v>243</v>
      </c>
      <c r="F20" s="91"/>
      <c r="G20" s="91"/>
      <c r="H20" s="93"/>
    </row>
    <row r="21" spans="1:8" s="33" customFormat="1" ht="18.75" thickBot="1">
      <c r="A21" s="114" t="s">
        <v>244</v>
      </c>
      <c r="B21" s="115">
        <f>B7+B11+B14+B17+B20</f>
        <v>0</v>
      </c>
      <c r="C21" s="115">
        <f>C7+C11+C14+C17+C20</f>
        <v>0</v>
      </c>
      <c r="D21" s="116">
        <f>D7+D11+D14+D17+D20</f>
        <v>0</v>
      </c>
      <c r="E21" s="83" t="s">
        <v>245</v>
      </c>
      <c r="F21" s="91"/>
      <c r="G21" s="91"/>
      <c r="H21" s="93"/>
    </row>
    <row r="22" spans="1:8" s="33" customFormat="1" ht="12.75">
      <c r="A22" s="86"/>
      <c r="B22" s="91"/>
      <c r="C22" s="91"/>
      <c r="D22" s="93"/>
      <c r="E22" s="83" t="s">
        <v>246</v>
      </c>
      <c r="F22" s="91"/>
      <c r="G22" s="91"/>
      <c r="H22" s="93"/>
    </row>
    <row r="23" spans="1:8" s="33" customFormat="1" ht="12.75">
      <c r="A23" s="83" t="s">
        <v>247</v>
      </c>
      <c r="B23" s="91"/>
      <c r="C23" s="91"/>
      <c r="D23" s="93"/>
      <c r="E23" s="83" t="s">
        <v>248</v>
      </c>
      <c r="F23" s="91"/>
      <c r="G23" s="91"/>
      <c r="H23" s="93"/>
    </row>
    <row r="24" spans="1:8" s="33" customFormat="1" ht="12.75">
      <c r="A24" s="83" t="s">
        <v>249</v>
      </c>
      <c r="B24" s="91"/>
      <c r="C24" s="91"/>
      <c r="D24" s="93"/>
      <c r="E24" s="83" t="s">
        <v>250</v>
      </c>
      <c r="F24" s="91"/>
      <c r="G24" s="91"/>
      <c r="H24" s="93"/>
    </row>
    <row r="25" spans="1:8" s="33" customFormat="1" ht="12.75">
      <c r="A25" s="83" t="s">
        <v>251</v>
      </c>
      <c r="B25" s="91"/>
      <c r="C25" s="91"/>
      <c r="D25" s="93"/>
      <c r="E25" s="83"/>
      <c r="F25" s="91"/>
      <c r="G25" s="91"/>
      <c r="H25" s="93"/>
    </row>
    <row r="26" spans="1:8" s="33" customFormat="1" ht="12.75">
      <c r="A26" s="83" t="s">
        <v>252</v>
      </c>
      <c r="B26" s="91"/>
      <c r="C26" s="91"/>
      <c r="D26" s="93"/>
      <c r="E26" s="83"/>
      <c r="F26" s="91"/>
      <c r="G26" s="91"/>
      <c r="H26" s="93"/>
    </row>
    <row r="27" spans="1:8" s="33" customFormat="1" ht="12.75">
      <c r="A27" s="83" t="s">
        <v>253</v>
      </c>
      <c r="B27" s="91"/>
      <c r="C27" s="91"/>
      <c r="D27" s="93"/>
      <c r="E27" s="83"/>
      <c r="F27" s="91"/>
      <c r="G27" s="91"/>
      <c r="H27" s="93"/>
    </row>
    <row r="28" spans="1:8" s="33" customFormat="1" ht="16.5" thickBot="1">
      <c r="A28" s="111" t="s">
        <v>254</v>
      </c>
      <c r="B28" s="112">
        <f>+B22+B23+B25+B24+B26+B27</f>
        <v>0</v>
      </c>
      <c r="C28" s="112">
        <f>+C22+C23+C25+C24+C26+C27</f>
        <v>0</v>
      </c>
      <c r="D28" s="113">
        <f>+D22+D23+D25+D24+D26+D27</f>
        <v>0</v>
      </c>
      <c r="E28" s="83"/>
      <c r="F28" s="91"/>
      <c r="G28" s="91"/>
      <c r="H28" s="93"/>
    </row>
    <row r="29" spans="1:8" s="33" customFormat="1" ht="16.5" thickBot="1">
      <c r="A29" s="86"/>
      <c r="B29" s="91"/>
      <c r="C29" s="91"/>
      <c r="D29" s="93"/>
      <c r="E29" s="111" t="s">
        <v>255</v>
      </c>
      <c r="F29" s="112">
        <f>F20+F21+F22+F23+F24+F25+F26+F27+F28</f>
        <v>0</v>
      </c>
      <c r="G29" s="112">
        <f>G20+G21+G22+G23+G24+G25+G26+G27+G28</f>
        <v>0</v>
      </c>
      <c r="H29" s="113">
        <f>H20+H21+H22+H23+H24+H25+H26+H27+H28</f>
        <v>0</v>
      </c>
    </row>
    <row r="30" spans="1:8" s="33" customFormat="1" ht="12.75">
      <c r="A30" s="83" t="s">
        <v>256</v>
      </c>
      <c r="B30" s="91"/>
      <c r="C30" s="91"/>
      <c r="D30" s="93"/>
      <c r="E30" s="87"/>
      <c r="F30" s="92"/>
      <c r="G30" s="92"/>
      <c r="H30" s="94"/>
    </row>
    <row r="31" spans="1:8" s="33" customFormat="1" ht="12.75">
      <c r="A31" s="83" t="s">
        <v>257</v>
      </c>
      <c r="B31" s="91"/>
      <c r="C31" s="91"/>
      <c r="D31" s="93"/>
      <c r="E31" s="87"/>
      <c r="F31" s="92"/>
      <c r="G31" s="92"/>
      <c r="H31" s="94"/>
    </row>
    <row r="32" spans="1:8" s="33" customFormat="1" ht="12.75">
      <c r="A32" s="83" t="s">
        <v>258</v>
      </c>
      <c r="B32" s="91"/>
      <c r="C32" s="91"/>
      <c r="D32" s="93"/>
      <c r="E32" s="83" t="s">
        <v>259</v>
      </c>
      <c r="F32" s="91"/>
      <c r="G32" s="91"/>
      <c r="H32" s="93"/>
    </row>
    <row r="33" spans="1:8" s="33" customFormat="1" ht="12.75">
      <c r="A33" s="83" t="s">
        <v>260</v>
      </c>
      <c r="B33" s="91"/>
      <c r="C33" s="91"/>
      <c r="D33" s="93"/>
      <c r="E33" s="86" t="s">
        <v>261</v>
      </c>
      <c r="F33" s="91"/>
      <c r="G33" s="91"/>
      <c r="H33" s="93"/>
    </row>
    <row r="34" spans="1:8" s="33" customFormat="1" ht="12.75">
      <c r="A34" s="83" t="s">
        <v>262</v>
      </c>
      <c r="B34" s="91"/>
      <c r="C34" s="91"/>
      <c r="D34" s="93"/>
      <c r="E34" s="86"/>
      <c r="F34" s="91"/>
      <c r="G34" s="91"/>
      <c r="H34" s="93"/>
    </row>
    <row r="35" spans="1:8" s="33" customFormat="1" ht="16.5" thickBot="1">
      <c r="A35" s="111" t="s">
        <v>263</v>
      </c>
      <c r="B35" s="112">
        <f>B29+B30+B31+B32+B33+B34</f>
        <v>0</v>
      </c>
      <c r="C35" s="112">
        <f>C29+C30+C31+C32+C33+C34</f>
        <v>0</v>
      </c>
      <c r="D35" s="113">
        <f>D29+D30+D31+D32+D33+D34</f>
        <v>0</v>
      </c>
      <c r="E35" s="87"/>
      <c r="F35" s="92"/>
      <c r="G35" s="92"/>
      <c r="H35" s="94"/>
    </row>
    <row r="36" spans="1:8" s="33" customFormat="1" ht="12.75">
      <c r="A36" s="83" t="s">
        <v>264</v>
      </c>
      <c r="B36" s="91"/>
      <c r="C36" s="91"/>
      <c r="D36" s="93"/>
      <c r="E36" s="87"/>
      <c r="F36" s="92"/>
      <c r="G36" s="92"/>
      <c r="H36" s="94"/>
    </row>
    <row r="37" spans="1:8" s="33" customFormat="1" ht="16.5" thickBot="1">
      <c r="A37" s="83" t="s">
        <v>265</v>
      </c>
      <c r="B37" s="91"/>
      <c r="C37" s="91"/>
      <c r="D37" s="93"/>
      <c r="E37" s="111" t="s">
        <v>266</v>
      </c>
      <c r="F37" s="112">
        <f>F30+F31+F32+F33+F34+F35+F36</f>
        <v>0</v>
      </c>
      <c r="G37" s="112">
        <f>G30+G31+G32+G33+G34+G35+G36</f>
        <v>0</v>
      </c>
      <c r="H37" s="113">
        <f>H30+H31+H32+H33+H34+H35+H36</f>
        <v>0</v>
      </c>
    </row>
    <row r="38" spans="1:8" s="33" customFormat="1" ht="21" thickBot="1">
      <c r="A38" s="83" t="s">
        <v>267</v>
      </c>
      <c r="B38" s="91"/>
      <c r="C38" s="91"/>
      <c r="D38" s="93"/>
      <c r="E38" s="121" t="s">
        <v>268</v>
      </c>
      <c r="F38" s="122">
        <f>F19+F29+F37</f>
        <v>-22068</v>
      </c>
      <c r="G38" s="122">
        <f>G19+G29+G37</f>
        <v>-174920</v>
      </c>
      <c r="H38" s="122">
        <f>H19+H29+H37</f>
        <v>-7022</v>
      </c>
    </row>
    <row r="39" spans="1:8" s="33" customFormat="1" ht="16.5" thickBot="1">
      <c r="A39" s="111" t="s">
        <v>269</v>
      </c>
      <c r="B39" s="112">
        <f>B36+B37+B38</f>
        <v>0</v>
      </c>
      <c r="C39" s="112">
        <f>C36+C37+C38</f>
        <v>0</v>
      </c>
      <c r="D39" s="113">
        <f>D36+D37+D38</f>
        <v>0</v>
      </c>
      <c r="E39" s="34"/>
      <c r="F39" s="35"/>
      <c r="G39" s="35"/>
      <c r="H39" s="35"/>
    </row>
    <row r="40" spans="1:8" s="33" customFormat="1" ht="21" thickBot="1">
      <c r="A40" s="118" t="s">
        <v>270</v>
      </c>
      <c r="B40" s="119">
        <f>B21+B28+B35+B39</f>
        <v>0</v>
      </c>
      <c r="C40" s="119">
        <f>C21+C28+C35+C39</f>
        <v>0</v>
      </c>
      <c r="D40" s="120">
        <f>D21+D28+D35+D39</f>
        <v>0</v>
      </c>
      <c r="E40" s="256" t="s">
        <v>271</v>
      </c>
      <c r="F40" s="257">
        <f>B40-F38</f>
        <v>22068</v>
      </c>
      <c r="G40" s="257">
        <f>C40-G38</f>
        <v>174920</v>
      </c>
      <c r="H40" s="257">
        <f>D40-H38</f>
        <v>7022</v>
      </c>
    </row>
    <row r="41" spans="1:8" s="33" customFormat="1" ht="13.5" thickBot="1">
      <c r="A41" s="34"/>
      <c r="B41" s="37"/>
      <c r="C41" s="37"/>
      <c r="D41" s="37"/>
      <c r="E41" s="34"/>
      <c r="F41" s="35"/>
      <c r="G41" s="35"/>
      <c r="H41" s="35"/>
    </row>
    <row r="42" spans="1:8" s="33" customFormat="1" ht="13.5" thickBot="1">
      <c r="A42" s="88" t="s">
        <v>53</v>
      </c>
      <c r="B42" s="89" t="s">
        <v>214</v>
      </c>
      <c r="C42" s="89" t="s">
        <v>215</v>
      </c>
      <c r="D42" s="90" t="s">
        <v>216</v>
      </c>
      <c r="E42" s="88" t="s">
        <v>53</v>
      </c>
      <c r="F42" s="90" t="s">
        <v>216</v>
      </c>
      <c r="G42" s="89" t="s">
        <v>215</v>
      </c>
      <c r="H42" s="89" t="s">
        <v>214</v>
      </c>
    </row>
    <row r="43" spans="1:8" s="33" customFormat="1" ht="12.75">
      <c r="A43" s="83" t="s">
        <v>272</v>
      </c>
      <c r="B43" s="84">
        <f>F19-B21</f>
        <v>-22068</v>
      </c>
      <c r="C43" s="84">
        <f>G19-C21</f>
        <v>-174920</v>
      </c>
      <c r="D43" s="85">
        <f>H19-D21</f>
        <v>-7022</v>
      </c>
      <c r="E43" s="83" t="s">
        <v>272</v>
      </c>
      <c r="F43" s="85">
        <f aca="true" t="shared" si="0" ref="F43:F48">D43</f>
        <v>-7022</v>
      </c>
      <c r="G43" s="84">
        <f aca="true" t="shared" si="1" ref="G43:G48">C43</f>
        <v>-174920</v>
      </c>
      <c r="H43" s="84">
        <f aca="true" t="shared" si="2" ref="H43:H48">B43</f>
        <v>-22068</v>
      </c>
    </row>
    <row r="44" spans="1:8" s="32" customFormat="1" ht="12.75">
      <c r="A44" s="83" t="s">
        <v>273</v>
      </c>
      <c r="B44" s="84">
        <f>B28+B35-F29</f>
        <v>0</v>
      </c>
      <c r="C44" s="84">
        <f>C28+C35-G29</f>
        <v>0</v>
      </c>
      <c r="D44" s="85">
        <f>D28+D35-H29</f>
        <v>0</v>
      </c>
      <c r="E44" s="83" t="s">
        <v>273</v>
      </c>
      <c r="F44" s="85">
        <f t="shared" si="0"/>
        <v>0</v>
      </c>
      <c r="G44" s="84">
        <f t="shared" si="1"/>
        <v>0</v>
      </c>
      <c r="H44" s="84">
        <f t="shared" si="2"/>
        <v>0</v>
      </c>
    </row>
    <row r="45" spans="1:8" s="33" customFormat="1" ht="12.75">
      <c r="A45" s="83" t="s">
        <v>274</v>
      </c>
      <c r="B45" s="84">
        <f>B39-F37</f>
        <v>0</v>
      </c>
      <c r="C45" s="84">
        <f>C39-G37</f>
        <v>0</v>
      </c>
      <c r="D45" s="85">
        <f>D39-H37</f>
        <v>0</v>
      </c>
      <c r="E45" s="83" t="s">
        <v>274</v>
      </c>
      <c r="F45" s="85">
        <f t="shared" si="0"/>
        <v>0</v>
      </c>
      <c r="G45" s="84">
        <f t="shared" si="1"/>
        <v>0</v>
      </c>
      <c r="H45" s="84">
        <f t="shared" si="2"/>
        <v>0</v>
      </c>
    </row>
    <row r="46" spans="1:8" s="33" customFormat="1" ht="12.75">
      <c r="A46" s="83" t="s">
        <v>275</v>
      </c>
      <c r="B46" s="84">
        <f>B35+B39-F29-F37</f>
        <v>0</v>
      </c>
      <c r="C46" s="84">
        <f>C35+C39-G29-G37</f>
        <v>0</v>
      </c>
      <c r="D46" s="85">
        <f>D35+D39-H29-H37</f>
        <v>0</v>
      </c>
      <c r="E46" s="83" t="s">
        <v>275</v>
      </c>
      <c r="F46" s="85">
        <f t="shared" si="0"/>
        <v>0</v>
      </c>
      <c r="G46" s="84">
        <f t="shared" si="1"/>
        <v>0</v>
      </c>
      <c r="H46" s="84">
        <f t="shared" si="2"/>
        <v>0</v>
      </c>
    </row>
    <row r="47" spans="1:8" s="33" customFormat="1" ht="12.75">
      <c r="A47" s="83" t="s">
        <v>276</v>
      </c>
      <c r="B47" s="95">
        <f>((F18+F29+F37)/F38)</f>
        <v>0</v>
      </c>
      <c r="C47" s="95">
        <f>((G18+G29+G37)/G38)</f>
        <v>0</v>
      </c>
      <c r="D47" s="96">
        <f>((H18+H29+H37)/H38)</f>
        <v>0</v>
      </c>
      <c r="E47" s="83" t="s">
        <v>276</v>
      </c>
      <c r="F47" s="85">
        <f t="shared" si="0"/>
        <v>0</v>
      </c>
      <c r="G47" s="84">
        <f t="shared" si="1"/>
        <v>0</v>
      </c>
      <c r="H47" s="84">
        <f t="shared" si="2"/>
        <v>0</v>
      </c>
    </row>
    <row r="48" spans="1:8" s="33" customFormat="1" ht="13.5" thickBot="1">
      <c r="A48" s="82" t="s">
        <v>277</v>
      </c>
      <c r="B48" s="97">
        <f>((F29+F37)/F38)</f>
        <v>0</v>
      </c>
      <c r="C48" s="97">
        <f>((G29+G37)/G38)</f>
        <v>0</v>
      </c>
      <c r="D48" s="98">
        <f>((H29+H37)/H38)</f>
        <v>0</v>
      </c>
      <c r="E48" s="82" t="s">
        <v>277</v>
      </c>
      <c r="F48" s="85">
        <f t="shared" si="0"/>
        <v>0</v>
      </c>
      <c r="G48" s="84">
        <f t="shared" si="1"/>
        <v>0</v>
      </c>
      <c r="H48" s="84">
        <f t="shared" si="2"/>
        <v>0</v>
      </c>
    </row>
    <row r="49" spans="1:8" s="33" customFormat="1" ht="12.75">
      <c r="A49" s="31"/>
      <c r="B49" s="30"/>
      <c r="C49" s="30"/>
      <c r="D49" s="30"/>
      <c r="E49" s="31"/>
      <c r="F49" s="30"/>
      <c r="G49" s="30"/>
      <c r="H49" s="30"/>
    </row>
    <row r="50" spans="1:8" s="33" customFormat="1" ht="12.75">
      <c r="A50" s="31"/>
      <c r="B50" s="30"/>
      <c r="C50" s="30"/>
      <c r="D50" s="30"/>
      <c r="E50" s="31"/>
      <c r="F50" s="30"/>
      <c r="G50" s="30"/>
      <c r="H50" s="30"/>
    </row>
    <row r="51" spans="1:8" ht="12.75">
      <c r="A51" s="31"/>
      <c r="B51" s="30"/>
      <c r="C51" s="30"/>
      <c r="D51" s="30"/>
      <c r="E51" s="31"/>
      <c r="F51" s="30"/>
      <c r="G51" s="30"/>
      <c r="H51" s="30"/>
    </row>
    <row r="52" spans="1:8" ht="12.75">
      <c r="A52" s="31"/>
      <c r="B52" s="30"/>
      <c r="C52" s="30"/>
      <c r="D52" s="30"/>
      <c r="E52" s="31"/>
      <c r="F52" s="30"/>
      <c r="G52" s="30"/>
      <c r="H52" s="30"/>
    </row>
    <row r="53" spans="1:8" ht="12.75">
      <c r="A53" s="31"/>
      <c r="B53" s="30"/>
      <c r="C53" s="30"/>
      <c r="D53" s="30"/>
      <c r="E53" s="31"/>
      <c r="F53" s="30"/>
      <c r="G53" s="30"/>
      <c r="H53" s="30"/>
    </row>
    <row r="54" spans="1:8" ht="12.75">
      <c r="A54" s="275" t="s">
        <v>278</v>
      </c>
      <c r="B54" s="30">
        <f>B43-C43</f>
        <v>152852</v>
      </c>
      <c r="C54" s="30">
        <f>C43-D43</f>
        <v>-167898</v>
      </c>
      <c r="D54" s="30"/>
      <c r="E54" s="31"/>
      <c r="F54" s="30"/>
      <c r="G54" s="30"/>
      <c r="H54" s="30"/>
    </row>
    <row r="55" spans="1:8" ht="12.75">
      <c r="A55" s="275" t="s">
        <v>279</v>
      </c>
      <c r="B55" s="30">
        <f aca="true" t="shared" si="3" ref="B55:C57">B44-C44</f>
        <v>0</v>
      </c>
      <c r="C55" s="30">
        <f t="shared" si="3"/>
        <v>0</v>
      </c>
      <c r="D55" s="30"/>
      <c r="E55" s="31"/>
      <c r="F55" s="30"/>
      <c r="G55" s="30"/>
      <c r="H55" s="30"/>
    </row>
    <row r="56" spans="1:8" ht="12.75">
      <c r="A56" s="275" t="s">
        <v>280</v>
      </c>
      <c r="B56" s="30">
        <f t="shared" si="3"/>
        <v>0</v>
      </c>
      <c r="C56" s="30">
        <f t="shared" si="3"/>
        <v>0</v>
      </c>
      <c r="D56" s="30"/>
      <c r="E56" s="31"/>
      <c r="F56" s="30"/>
      <c r="G56" s="30"/>
      <c r="H56" s="30"/>
    </row>
    <row r="57" spans="1:8" ht="12.75">
      <c r="A57" s="275" t="s">
        <v>281</v>
      </c>
      <c r="B57" s="30">
        <f t="shared" si="3"/>
        <v>0</v>
      </c>
      <c r="C57" s="30">
        <f t="shared" si="3"/>
        <v>0</v>
      </c>
      <c r="D57" s="30"/>
      <c r="E57" s="31"/>
      <c r="F57" s="30"/>
      <c r="G57" s="30"/>
      <c r="H57" s="30"/>
    </row>
    <row r="58" spans="2:8" ht="12.75">
      <c r="B58" s="30"/>
      <c r="C58" s="30"/>
      <c r="D58" s="30"/>
      <c r="E58" s="31"/>
      <c r="F58" s="30"/>
      <c r="G58" s="30"/>
      <c r="H58" s="30"/>
    </row>
    <row r="59" spans="2:8" ht="12.75">
      <c r="B59" s="30"/>
      <c r="C59" s="30"/>
      <c r="D59" s="30"/>
      <c r="E59" s="31"/>
      <c r="F59" s="30"/>
      <c r="G59" s="30"/>
      <c r="H59" s="30"/>
    </row>
    <row r="60" spans="2:8" ht="12.75">
      <c r="B60" s="30"/>
      <c r="C60" s="30"/>
      <c r="D60" s="30"/>
      <c r="E60" s="31"/>
      <c r="F60" s="30"/>
      <c r="G60" s="30"/>
      <c r="H60" s="30"/>
    </row>
    <row r="61" spans="2:8" ht="12.75">
      <c r="B61" s="30"/>
      <c r="C61" s="30"/>
      <c r="D61" s="30"/>
      <c r="E61" s="31"/>
      <c r="F61" s="30"/>
      <c r="G61" s="30"/>
      <c r="H61" s="30"/>
    </row>
    <row r="62" spans="2:8" ht="12.75">
      <c r="B62" s="30"/>
      <c r="C62" s="30"/>
      <c r="D62" s="30"/>
      <c r="E62" s="31"/>
      <c r="F62" s="30"/>
      <c r="G62" s="30"/>
      <c r="H62" s="30"/>
    </row>
    <row r="63" spans="2:8" ht="12.75">
      <c r="B63" s="30"/>
      <c r="C63" s="30"/>
      <c r="D63" s="30"/>
      <c r="E63" s="31"/>
      <c r="F63" s="30"/>
      <c r="G63" s="30"/>
      <c r="H63" s="30"/>
    </row>
    <row r="64" spans="2:8" ht="12.75">
      <c r="B64" s="30"/>
      <c r="C64" s="30"/>
      <c r="D64" s="30"/>
      <c r="E64" s="31"/>
      <c r="F64" s="30"/>
      <c r="G64" s="30"/>
      <c r="H64" s="30"/>
    </row>
    <row r="65" spans="2:8" ht="12.75">
      <c r="B65" s="30"/>
      <c r="C65" s="30"/>
      <c r="D65" s="30"/>
      <c r="E65" s="31"/>
      <c r="F65" s="30"/>
      <c r="G65" s="30"/>
      <c r="H65" s="30"/>
    </row>
    <row r="66" spans="2:8" ht="12.75">
      <c r="B66" s="30"/>
      <c r="C66" s="30"/>
      <c r="D66" s="30"/>
      <c r="E66" s="31"/>
      <c r="F66" s="30"/>
      <c r="G66" s="30"/>
      <c r="H66" s="30"/>
    </row>
    <row r="67" spans="2:8" ht="12.75">
      <c r="B67" s="30"/>
      <c r="C67" s="30"/>
      <c r="D67" s="30"/>
      <c r="E67" s="31"/>
      <c r="F67" s="30"/>
      <c r="G67" s="30"/>
      <c r="H67" s="30"/>
    </row>
    <row r="68" spans="2:8" ht="12.75">
      <c r="B68" s="30"/>
      <c r="C68" s="30"/>
      <c r="D68" s="30"/>
      <c r="E68" s="31"/>
      <c r="F68" s="30"/>
      <c r="G68" s="30"/>
      <c r="H68" s="30"/>
    </row>
    <row r="69" spans="2:8" ht="12.75">
      <c r="B69" s="30"/>
      <c r="C69" s="30"/>
      <c r="D69" s="30"/>
      <c r="E69" s="31"/>
      <c r="F69" s="30"/>
      <c r="G69" s="30"/>
      <c r="H69" s="30"/>
    </row>
    <row r="70" spans="2:8" ht="12.75">
      <c r="B70" s="30"/>
      <c r="C70" s="30"/>
      <c r="D70" s="30"/>
      <c r="E70" s="31"/>
      <c r="F70" s="30"/>
      <c r="G70" s="30"/>
      <c r="H70" s="30"/>
    </row>
    <row r="71" spans="1:8" ht="12.75">
      <c r="A71" s="31"/>
      <c r="B71" s="30"/>
      <c r="C71" s="30"/>
      <c r="D71" s="30"/>
      <c r="E71" s="31"/>
      <c r="F71" s="30"/>
      <c r="G71" s="30"/>
      <c r="H71" s="30"/>
    </row>
    <row r="72" spans="1:8" ht="12.75">
      <c r="A72" s="31"/>
      <c r="B72" s="30"/>
      <c r="C72" s="30"/>
      <c r="D72" s="30"/>
      <c r="E72" s="31"/>
      <c r="F72" s="30"/>
      <c r="G72" s="30"/>
      <c r="H72" s="30"/>
    </row>
    <row r="73" spans="1:8" ht="12.75">
      <c r="A73" s="31"/>
      <c r="B73" s="30"/>
      <c r="C73" s="30"/>
      <c r="D73" s="30"/>
      <c r="E73" s="31"/>
      <c r="F73" s="30"/>
      <c r="G73" s="30"/>
      <c r="H73" s="30"/>
    </row>
    <row r="74" spans="1:8" ht="12.75">
      <c r="A74" s="31"/>
      <c r="B74" s="30"/>
      <c r="C74" s="30"/>
      <c r="D74" s="30"/>
      <c r="E74" s="31"/>
      <c r="F74" s="30"/>
      <c r="G74" s="30"/>
      <c r="H74" s="30"/>
    </row>
    <row r="75" spans="1:8" ht="12.75">
      <c r="A75" s="31"/>
      <c r="B75" s="30"/>
      <c r="C75" s="30"/>
      <c r="D75" s="30"/>
      <c r="E75" s="31"/>
      <c r="F75" s="30"/>
      <c r="G75" s="30"/>
      <c r="H75" s="30"/>
    </row>
    <row r="76" spans="1:8" ht="12.75">
      <c r="A76" s="31"/>
      <c r="B76" s="30"/>
      <c r="C76" s="30"/>
      <c r="D76" s="30"/>
      <c r="E76" s="31"/>
      <c r="F76" s="30"/>
      <c r="G76" s="30"/>
      <c r="H76" s="30"/>
    </row>
    <row r="77" spans="1:8" ht="12.75">
      <c r="A77" s="31"/>
      <c r="B77" s="30"/>
      <c r="C77" s="30"/>
      <c r="D77" s="30"/>
      <c r="E77" s="31"/>
      <c r="F77" s="30"/>
      <c r="G77" s="30"/>
      <c r="H77" s="30"/>
    </row>
    <row r="78" spans="1:8" ht="12.75">
      <c r="A78" s="31"/>
      <c r="B78" s="30"/>
      <c r="C78" s="30"/>
      <c r="D78" s="30"/>
      <c r="E78" s="31"/>
      <c r="F78" s="30"/>
      <c r="G78" s="30"/>
      <c r="H78" s="30"/>
    </row>
    <row r="79" spans="1:8" ht="12.75">
      <c r="A79" s="31"/>
      <c r="B79" s="30"/>
      <c r="C79" s="30"/>
      <c r="D79" s="30"/>
      <c r="E79" s="31"/>
      <c r="F79" s="30"/>
      <c r="G79" s="30"/>
      <c r="H79" s="30"/>
    </row>
    <row r="80" spans="1:8" ht="12.75">
      <c r="A80" s="31"/>
      <c r="B80" s="30"/>
      <c r="C80" s="30"/>
      <c r="D80" s="30"/>
      <c r="E80" s="31"/>
      <c r="F80" s="30"/>
      <c r="G80" s="30"/>
      <c r="H80" s="30"/>
    </row>
    <row r="81" spans="1:8" ht="12.75">
      <c r="A81" s="31"/>
      <c r="B81" s="30"/>
      <c r="C81" s="30"/>
      <c r="D81" s="30"/>
      <c r="E81" s="31"/>
      <c r="F81" s="30"/>
      <c r="G81" s="30"/>
      <c r="H81" s="30"/>
    </row>
    <row r="82" spans="1:8" ht="12.75">
      <c r="A82" s="31"/>
      <c r="B82" s="30"/>
      <c r="C82" s="30"/>
      <c r="D82" s="30"/>
      <c r="E82" s="31"/>
      <c r="F82" s="30"/>
      <c r="G82" s="30"/>
      <c r="H82" s="30"/>
    </row>
    <row r="83" spans="1:8" ht="12.75">
      <c r="A83" s="31"/>
      <c r="B83" s="30"/>
      <c r="C83" s="30"/>
      <c r="D83" s="30"/>
      <c r="E83" s="31"/>
      <c r="F83" s="30"/>
      <c r="G83" s="30"/>
      <c r="H83" s="30"/>
    </row>
    <row r="84" spans="1:8" ht="12.75">
      <c r="A84" s="31"/>
      <c r="B84" s="30"/>
      <c r="C84" s="30"/>
      <c r="D84" s="30"/>
      <c r="E84" s="31"/>
      <c r="F84" s="30"/>
      <c r="G84" s="30"/>
      <c r="H84" s="30"/>
    </row>
    <row r="85" spans="1:8" ht="12.75">
      <c r="A85" s="31"/>
      <c r="B85" s="30"/>
      <c r="C85" s="30"/>
      <c r="D85" s="30"/>
      <c r="E85" s="31"/>
      <c r="F85" s="30"/>
      <c r="G85" s="30"/>
      <c r="H85" s="30"/>
    </row>
    <row r="86" spans="1:8" ht="12.75">
      <c r="A86" s="31"/>
      <c r="B86" s="30"/>
      <c r="C86" s="30"/>
      <c r="D86" s="30"/>
      <c r="E86" s="31"/>
      <c r="F86" s="30"/>
      <c r="G86" s="30"/>
      <c r="H86" s="30"/>
    </row>
    <row r="87" spans="1:8" ht="12.75">
      <c r="A87" s="31"/>
      <c r="B87" s="30"/>
      <c r="C87" s="30"/>
      <c r="D87" s="30"/>
      <c r="E87" s="31"/>
      <c r="F87" s="30"/>
      <c r="G87" s="30"/>
      <c r="H87" s="30"/>
    </row>
    <row r="88" spans="1:8" ht="12.75">
      <c r="A88" s="31"/>
      <c r="B88" s="30"/>
      <c r="C88" s="30"/>
      <c r="D88" s="30"/>
      <c r="E88" s="31"/>
      <c r="F88" s="30"/>
      <c r="G88" s="30"/>
      <c r="H88" s="30"/>
    </row>
    <row r="89" spans="1:8" ht="12.75">
      <c r="A89" s="31"/>
      <c r="B89" s="30"/>
      <c r="C89" s="30"/>
      <c r="D89" s="30"/>
      <c r="E89" s="31"/>
      <c r="F89" s="30"/>
      <c r="G89" s="30"/>
      <c r="H89" s="30"/>
    </row>
    <row r="90" spans="1:8" ht="12.75">
      <c r="A90" s="31"/>
      <c r="B90" s="30"/>
      <c r="C90" s="30"/>
      <c r="D90" s="30"/>
      <c r="E90" s="31"/>
      <c r="F90" s="30"/>
      <c r="G90" s="30"/>
      <c r="H90" s="30"/>
    </row>
    <row r="91" spans="1:8" ht="12.75">
      <c r="A91" s="31"/>
      <c r="B91" s="30"/>
      <c r="C91" s="30"/>
      <c r="D91" s="30"/>
      <c r="E91" s="31"/>
      <c r="F91" s="30"/>
      <c r="G91" s="30"/>
      <c r="H91" s="30"/>
    </row>
    <row r="92" spans="1:8" ht="12.75">
      <c r="A92" s="31"/>
      <c r="B92" s="30"/>
      <c r="C92" s="30"/>
      <c r="D92" s="30"/>
      <c r="E92" s="31"/>
      <c r="F92" s="30"/>
      <c r="G92" s="30"/>
      <c r="H92" s="30"/>
    </row>
    <row r="93" spans="1:8" ht="12.75">
      <c r="A93" s="31"/>
      <c r="B93" s="30"/>
      <c r="C93" s="30"/>
      <c r="D93" s="30"/>
      <c r="E93" s="31"/>
      <c r="F93" s="30"/>
      <c r="G93" s="30"/>
      <c r="H93" s="30"/>
    </row>
    <row r="94" spans="1:8" ht="12.75">
      <c r="A94" s="31"/>
      <c r="B94" s="30"/>
      <c r="C94" s="30"/>
      <c r="D94" s="30"/>
      <c r="E94" s="31"/>
      <c r="F94" s="30"/>
      <c r="G94" s="30"/>
      <c r="H94" s="30"/>
    </row>
    <row r="95" spans="1:8" ht="12.75">
      <c r="A95" s="31"/>
      <c r="B95" s="30"/>
      <c r="C95" s="30"/>
      <c r="D95" s="30"/>
      <c r="E95" s="31"/>
      <c r="F95" s="30"/>
      <c r="G95" s="30"/>
      <c r="H95" s="30"/>
    </row>
    <row r="96" spans="1:5" ht="12.75">
      <c r="A96" s="31"/>
      <c r="B96" s="30"/>
      <c r="C96" s="30"/>
      <c r="D96" s="30"/>
      <c r="E96" s="31"/>
    </row>
    <row r="97" spans="1:5" ht="12.75">
      <c r="A97" s="31"/>
      <c r="B97" s="30"/>
      <c r="C97" s="30"/>
      <c r="D97" s="30"/>
      <c r="E97" s="31"/>
    </row>
    <row r="98" spans="1:5" ht="12.75">
      <c r="A98" s="31"/>
      <c r="B98" s="30"/>
      <c r="C98" s="30"/>
      <c r="D98" s="30"/>
      <c r="E98" s="31"/>
    </row>
    <row r="99" spans="1:5" ht="12.75">
      <c r="A99" s="31"/>
      <c r="B99" s="30"/>
      <c r="C99" s="30"/>
      <c r="D99" s="30"/>
      <c r="E99" s="31"/>
    </row>
    <row r="100" spans="1:5" ht="12.75">
      <c r="A100" s="31"/>
      <c r="B100" s="30"/>
      <c r="C100" s="30"/>
      <c r="D100" s="30"/>
      <c r="E100" s="31"/>
    </row>
    <row r="101" spans="1:5" ht="12.75">
      <c r="A101" s="31"/>
      <c r="B101" s="30"/>
      <c r="C101" s="30"/>
      <c r="D101" s="30"/>
      <c r="E101" s="31"/>
    </row>
    <row r="102" spans="1:5" ht="12.75">
      <c r="A102" s="31"/>
      <c r="B102" s="30"/>
      <c r="C102" s="30"/>
      <c r="D102" s="30"/>
      <c r="E102" s="31"/>
    </row>
    <row r="103" spans="1:5" ht="12.75">
      <c r="A103" s="31"/>
      <c r="B103" s="30"/>
      <c r="C103" s="30"/>
      <c r="D103" s="30"/>
      <c r="E103" s="31"/>
    </row>
    <row r="104" spans="1:5" ht="12.75">
      <c r="A104" s="31"/>
      <c r="B104" s="30"/>
      <c r="C104" s="30"/>
      <c r="D104" s="30"/>
      <c r="E104" s="31"/>
    </row>
    <row r="105" spans="1:5" ht="12.75">
      <c r="A105" s="31"/>
      <c r="B105" s="30"/>
      <c r="C105" s="30"/>
      <c r="D105" s="30"/>
      <c r="E105" s="31"/>
    </row>
    <row r="106" spans="1:5" ht="12.75">
      <c r="A106" s="31"/>
      <c r="B106" s="30"/>
      <c r="C106" s="30"/>
      <c r="D106" s="30"/>
      <c r="E106" s="31"/>
    </row>
    <row r="107" spans="1:5" ht="12.75">
      <c r="A107" s="31"/>
      <c r="B107" s="30"/>
      <c r="C107" s="30"/>
      <c r="D107" s="30"/>
      <c r="E107" s="31"/>
    </row>
    <row r="108" spans="1:5" ht="12.75">
      <c r="A108" s="31"/>
      <c r="B108" s="30"/>
      <c r="C108" s="30"/>
      <c r="D108" s="30"/>
      <c r="E108" s="31"/>
    </row>
    <row r="109" spans="1:5" ht="12.75">
      <c r="A109" s="31"/>
      <c r="B109" s="30"/>
      <c r="C109" s="30"/>
      <c r="D109" s="30"/>
      <c r="E109" s="31"/>
    </row>
    <row r="110" spans="1:5" ht="12.75">
      <c r="A110" s="31"/>
      <c r="B110" s="30"/>
      <c r="C110" s="30"/>
      <c r="D110" s="30"/>
      <c r="E110" s="31"/>
    </row>
    <row r="111" spans="1:5" ht="12.75">
      <c r="A111" s="31"/>
      <c r="B111" s="30"/>
      <c r="C111" s="30"/>
      <c r="D111" s="30"/>
      <c r="E111" s="31"/>
    </row>
    <row r="112" spans="1:5" ht="12.75">
      <c r="A112" s="31"/>
      <c r="B112" s="30"/>
      <c r="C112" s="30"/>
      <c r="D112" s="30"/>
      <c r="E112" s="31"/>
    </row>
    <row r="113" spans="1:5" ht="12.75">
      <c r="A113" s="31"/>
      <c r="B113" s="30"/>
      <c r="C113" s="30"/>
      <c r="D113" s="30"/>
      <c r="E113" s="31"/>
    </row>
    <row r="114" spans="1:5" ht="12.75">
      <c r="A114" s="31"/>
      <c r="B114" s="30"/>
      <c r="C114" s="30"/>
      <c r="D114" s="30"/>
      <c r="E114" s="31"/>
    </row>
    <row r="115" spans="1:4" ht="12.75">
      <c r="A115" s="31"/>
      <c r="B115" s="30"/>
      <c r="C115" s="30"/>
      <c r="D115" s="30"/>
    </row>
    <row r="116" spans="1:4" ht="12.75">
      <c r="A116" s="31"/>
      <c r="B116" s="30"/>
      <c r="C116" s="30"/>
      <c r="D116" s="30"/>
    </row>
    <row r="117" spans="1:4" ht="12.75">
      <c r="A117" s="31"/>
      <c r="B117" s="30"/>
      <c r="C117" s="30"/>
      <c r="D117" s="30"/>
    </row>
    <row r="118" spans="1:4" ht="12.75">
      <c r="A118" s="31"/>
      <c r="B118" s="30"/>
      <c r="C118" s="30"/>
      <c r="D118" s="30"/>
    </row>
    <row r="119" spans="1:4" ht="12.75">
      <c r="A119" s="31"/>
      <c r="B119" s="30"/>
      <c r="C119" s="30"/>
      <c r="D119" s="30"/>
    </row>
    <row r="120" spans="1:4" ht="12.75">
      <c r="A120" s="31"/>
      <c r="B120" s="30"/>
      <c r="C120" s="30"/>
      <c r="D120" s="30"/>
    </row>
    <row r="121" ht="12.75">
      <c r="A121" s="31"/>
    </row>
    <row r="122" ht="12.75">
      <c r="A122" s="31"/>
    </row>
    <row r="123" ht="12.75">
      <c r="A123" s="31"/>
    </row>
    <row r="124" ht="12.75">
      <c r="A124" s="31"/>
    </row>
    <row r="125" ht="12.75">
      <c r="A125" s="31"/>
    </row>
    <row r="126" ht="12.75">
      <c r="A126" s="31"/>
    </row>
    <row r="127" ht="12.75">
      <c r="A127" s="31"/>
    </row>
    <row r="128" ht="12.75">
      <c r="A128" s="31"/>
    </row>
  </sheetData>
  <sheetProtection password="CC73" sheet="1" objects="1" scenarios="1"/>
  <printOptions horizontalCentered="1"/>
  <pageMargins left="0.7874015748031497" right="0.7874015748031497" top="0.984251968503937" bottom="0.984251968503937" header="0.5118110236220472" footer="0.5118110236220472"/>
  <pageSetup fitToHeight="1" fitToWidth="1" horizontalDpi="360" verticalDpi="360" orientation="landscape" paperSize="9" scale="66" r:id="rId2"/>
  <headerFooter alignWithMargins="0">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O592"/>
  <sheetViews>
    <sheetView zoomScale="50" zoomScaleNormal="50" zoomScalePageLayoutView="0" workbookViewId="0" topLeftCell="A1">
      <selection activeCell="L18" sqref="L18"/>
    </sheetView>
  </sheetViews>
  <sheetFormatPr defaultColWidth="11.421875" defaultRowHeight="12.75"/>
  <cols>
    <col min="1" max="1" width="91.28125" style="21" customWidth="1"/>
    <col min="2" max="6" width="11.421875" style="202" customWidth="1"/>
    <col min="7" max="7" width="11.421875" style="156" customWidth="1"/>
    <col min="8" max="8" width="34.421875" style="156" customWidth="1"/>
    <col min="9" max="16384" width="11.421875" style="156" customWidth="1"/>
  </cols>
  <sheetData>
    <row r="1" spans="1:6" ht="15">
      <c r="A1" s="38"/>
      <c r="B1" s="155"/>
      <c r="C1" s="155"/>
      <c r="D1" s="155"/>
      <c r="E1" s="155"/>
      <c r="F1" s="155"/>
    </row>
    <row r="2" spans="1:6" ht="15">
      <c r="A2" s="38"/>
      <c r="B2" s="155"/>
      <c r="C2" s="155"/>
      <c r="D2" s="155"/>
      <c r="E2" s="155"/>
      <c r="F2" s="155"/>
    </row>
    <row r="3" spans="1:6" ht="15">
      <c r="A3" s="38"/>
      <c r="B3" s="155"/>
      <c r="C3" s="155"/>
      <c r="D3" s="155"/>
      <c r="E3" s="155"/>
      <c r="F3" s="155"/>
    </row>
    <row r="4" spans="1:6" ht="15">
      <c r="A4" s="38"/>
      <c r="B4" s="155"/>
      <c r="C4" s="155"/>
      <c r="D4" s="155"/>
      <c r="E4" s="155"/>
      <c r="F4" s="155"/>
    </row>
    <row r="5" spans="1:6" ht="15">
      <c r="A5" s="38"/>
      <c r="B5" s="155"/>
      <c r="C5" s="155"/>
      <c r="D5" s="155"/>
      <c r="E5" s="155"/>
      <c r="F5" s="155"/>
    </row>
    <row r="6" spans="1:6" ht="15">
      <c r="A6" s="38"/>
      <c r="B6" s="155"/>
      <c r="C6" s="155"/>
      <c r="D6" s="155"/>
      <c r="E6" s="155"/>
      <c r="F6" s="155"/>
    </row>
    <row r="7" spans="1:6" ht="15.75">
      <c r="A7" s="40" t="s">
        <v>53</v>
      </c>
      <c r="B7" s="157" t="s">
        <v>282</v>
      </c>
      <c r="C7" s="157" t="s">
        <v>283</v>
      </c>
      <c r="D7" s="157" t="s">
        <v>284</v>
      </c>
      <c r="E7" s="157" t="s">
        <v>285</v>
      </c>
      <c r="F7" s="157" t="s">
        <v>286</v>
      </c>
    </row>
    <row r="8" spans="1:6" ht="18">
      <c r="A8" s="258" t="s">
        <v>287</v>
      </c>
      <c r="B8" s="259"/>
      <c r="C8" s="260"/>
      <c r="D8" s="260"/>
      <c r="E8" s="260"/>
      <c r="F8" s="260"/>
    </row>
    <row r="9" spans="1:6" ht="15">
      <c r="A9" s="261" t="s">
        <v>288</v>
      </c>
      <c r="B9" s="262"/>
      <c r="C9" s="262"/>
      <c r="D9" s="262"/>
      <c r="E9" s="262"/>
      <c r="F9" s="262"/>
    </row>
    <row r="10" spans="1:6" ht="15">
      <c r="A10" s="261" t="s">
        <v>289</v>
      </c>
      <c r="B10" s="262"/>
      <c r="C10" s="262"/>
      <c r="D10" s="262"/>
      <c r="E10" s="262"/>
      <c r="F10" s="262"/>
    </row>
    <row r="11" spans="1:6" ht="15">
      <c r="A11" s="261"/>
      <c r="B11" s="262"/>
      <c r="C11" s="262"/>
      <c r="D11" s="262"/>
      <c r="E11" s="262"/>
      <c r="F11" s="262"/>
    </row>
    <row r="12" spans="1:6" ht="15">
      <c r="A12" s="261"/>
      <c r="B12" s="262"/>
      <c r="C12" s="262"/>
      <c r="D12" s="262"/>
      <c r="E12" s="262"/>
      <c r="F12" s="262"/>
    </row>
    <row r="13" spans="1:6" ht="15">
      <c r="A13" s="261"/>
      <c r="B13" s="262"/>
      <c r="C13" s="262"/>
      <c r="D13" s="262"/>
      <c r="E13" s="262"/>
      <c r="F13" s="262"/>
    </row>
    <row r="14" spans="1:6" ht="15">
      <c r="A14" s="261"/>
      <c r="B14" s="262"/>
      <c r="C14" s="262"/>
      <c r="D14" s="262"/>
      <c r="E14" s="262"/>
      <c r="F14" s="262"/>
    </row>
    <row r="15" spans="1:6" ht="15">
      <c r="A15" s="261" t="s">
        <v>290</v>
      </c>
      <c r="B15" s="262"/>
      <c r="C15" s="262"/>
      <c r="D15" s="262"/>
      <c r="E15" s="262"/>
      <c r="F15" s="262"/>
    </row>
    <row r="16" spans="1:6" ht="15">
      <c r="A16" s="261" t="s">
        <v>291</v>
      </c>
      <c r="B16" s="262"/>
      <c r="C16" s="262"/>
      <c r="D16" s="262"/>
      <c r="E16" s="262"/>
      <c r="F16" s="262"/>
    </row>
    <row r="17" spans="1:6" ht="15">
      <c r="A17" s="261" t="s">
        <v>292</v>
      </c>
      <c r="B17" s="262"/>
      <c r="C17" s="262"/>
      <c r="D17" s="262"/>
      <c r="E17" s="262"/>
      <c r="F17" s="262"/>
    </row>
    <row r="18" spans="1:6" ht="15">
      <c r="A18" s="263"/>
      <c r="B18" s="262"/>
      <c r="C18" s="262"/>
      <c r="D18" s="262"/>
      <c r="E18" s="262"/>
      <c r="F18" s="262"/>
    </row>
    <row r="19" spans="1:6" ht="15">
      <c r="A19" s="263"/>
      <c r="B19" s="262"/>
      <c r="C19" s="262"/>
      <c r="D19" s="262"/>
      <c r="E19" s="262"/>
      <c r="F19" s="262"/>
    </row>
    <row r="20" spans="1:6" ht="16.5">
      <c r="A20" s="264" t="s">
        <v>293</v>
      </c>
      <c r="B20" s="265">
        <f>SUM(B9:B19)</f>
        <v>0</v>
      </c>
      <c r="C20" s="265">
        <f>SUM(C9:C19)</f>
        <v>0</v>
      </c>
      <c r="D20" s="265">
        <f>SUM(D9:D19)</f>
        <v>0</v>
      </c>
      <c r="E20" s="265">
        <f>SUM(E9:E19)</f>
        <v>0</v>
      </c>
      <c r="F20" s="265">
        <f>SUM(F9:F19)</f>
        <v>0</v>
      </c>
    </row>
    <row r="21" spans="1:6" ht="15">
      <c r="A21" s="261" t="s">
        <v>294</v>
      </c>
      <c r="B21" s="262"/>
      <c r="C21" s="262"/>
      <c r="D21" s="262"/>
      <c r="E21" s="262"/>
      <c r="F21" s="262"/>
    </row>
    <row r="22" spans="1:6" ht="15">
      <c r="A22" s="261" t="s">
        <v>295</v>
      </c>
      <c r="B22" s="262"/>
      <c r="C22" s="262"/>
      <c r="D22" s="262"/>
      <c r="E22" s="262"/>
      <c r="F22" s="262"/>
    </row>
    <row r="23" spans="1:6" ht="15">
      <c r="A23" s="261" t="s">
        <v>295</v>
      </c>
      <c r="B23" s="262"/>
      <c r="C23" s="262"/>
      <c r="D23" s="262"/>
      <c r="E23" s="262"/>
      <c r="F23" s="262"/>
    </row>
    <row r="24" spans="1:6" ht="15">
      <c r="A24" s="261" t="s">
        <v>295</v>
      </c>
      <c r="B24" s="262"/>
      <c r="C24" s="262"/>
      <c r="D24" s="262"/>
      <c r="E24" s="262"/>
      <c r="F24" s="262"/>
    </row>
    <row r="25" spans="1:6" ht="15">
      <c r="A25" s="261"/>
      <c r="B25" s="262"/>
      <c r="C25" s="262"/>
      <c r="D25" s="262"/>
      <c r="E25" s="262"/>
      <c r="F25" s="262"/>
    </row>
    <row r="26" spans="1:6" ht="15">
      <c r="A26" s="261"/>
      <c r="B26" s="262"/>
      <c r="C26" s="262"/>
      <c r="D26" s="262"/>
      <c r="E26" s="262"/>
      <c r="F26" s="262"/>
    </row>
    <row r="27" spans="1:6" ht="15">
      <c r="A27" s="261"/>
      <c r="B27" s="262"/>
      <c r="C27" s="262"/>
      <c r="D27" s="262"/>
      <c r="E27" s="262"/>
      <c r="F27" s="262"/>
    </row>
    <row r="28" spans="1:6" ht="15">
      <c r="A28" s="261"/>
      <c r="B28" s="262"/>
      <c r="C28" s="262"/>
      <c r="D28" s="262"/>
      <c r="E28" s="262"/>
      <c r="F28" s="262"/>
    </row>
    <row r="29" spans="1:6" ht="15">
      <c r="A29" s="261"/>
      <c r="B29" s="262"/>
      <c r="C29" s="262"/>
      <c r="D29" s="262"/>
      <c r="E29" s="262"/>
      <c r="F29" s="262"/>
    </row>
    <row r="30" spans="1:6" ht="30">
      <c r="A30" s="266" t="s">
        <v>296</v>
      </c>
      <c r="B30" s="262"/>
      <c r="C30" s="262"/>
      <c r="D30" s="262"/>
      <c r="E30" s="262"/>
      <c r="F30" s="262"/>
    </row>
    <row r="31" spans="1:6" ht="15">
      <c r="A31" s="263"/>
      <c r="B31" s="262"/>
      <c r="C31" s="262"/>
      <c r="D31" s="262"/>
      <c r="E31" s="262"/>
      <c r="F31" s="262"/>
    </row>
    <row r="32" spans="1:6" ht="15">
      <c r="A32" s="263"/>
      <c r="B32" s="262"/>
      <c r="C32" s="262"/>
      <c r="D32" s="262"/>
      <c r="E32" s="262"/>
      <c r="F32" s="262"/>
    </row>
    <row r="33" spans="1:6" ht="15">
      <c r="A33" s="263"/>
      <c r="B33" s="262"/>
      <c r="C33" s="262"/>
      <c r="D33" s="262"/>
      <c r="E33" s="262"/>
      <c r="F33" s="262"/>
    </row>
    <row r="34" spans="1:6" ht="16.5">
      <c r="A34" s="264" t="s">
        <v>297</v>
      </c>
      <c r="B34" s="265">
        <f>SUM(B21:B33)</f>
        <v>0</v>
      </c>
      <c r="C34" s="265">
        <f>SUM(C21:C33)</f>
        <v>0</v>
      </c>
      <c r="D34" s="265">
        <f>SUM(D21:D33)</f>
        <v>0</v>
      </c>
      <c r="E34" s="265">
        <f>SUM(E21:E33)</f>
        <v>0</v>
      </c>
      <c r="F34" s="265">
        <f>SUM(F21:F33)</f>
        <v>0</v>
      </c>
    </row>
    <row r="35" spans="1:6" ht="18">
      <c r="A35" s="267" t="s">
        <v>298</v>
      </c>
      <c r="B35" s="268">
        <f>B8+B20-B34</f>
        <v>0</v>
      </c>
      <c r="C35" s="268">
        <f>B8+C20-C34</f>
        <v>0</v>
      </c>
      <c r="D35" s="268">
        <f>B8+D20-D34</f>
        <v>0</v>
      </c>
      <c r="E35" s="268">
        <f>B8+E20-E34</f>
        <v>0</v>
      </c>
      <c r="F35" s="268">
        <f>B8+F20-F34</f>
        <v>0</v>
      </c>
    </row>
    <row r="36" spans="1:6" ht="18">
      <c r="A36" s="269"/>
      <c r="B36" s="270"/>
      <c r="C36" s="270"/>
      <c r="D36" s="270"/>
      <c r="E36" s="270"/>
      <c r="F36" s="270"/>
    </row>
    <row r="37" spans="1:6" ht="18">
      <c r="A37" s="258" t="s">
        <v>299</v>
      </c>
      <c r="B37" s="259"/>
      <c r="C37" s="260"/>
      <c r="D37" s="260"/>
      <c r="E37" s="260"/>
      <c r="F37" s="260"/>
    </row>
    <row r="38" spans="1:6" ht="15">
      <c r="A38" s="261" t="s">
        <v>288</v>
      </c>
      <c r="B38" s="262"/>
      <c r="C38" s="262"/>
      <c r="D38" s="262"/>
      <c r="E38" s="262"/>
      <c r="F38" s="262"/>
    </row>
    <row r="39" spans="1:6" ht="15">
      <c r="A39" s="261" t="s">
        <v>289</v>
      </c>
      <c r="B39" s="262"/>
      <c r="C39" s="262"/>
      <c r="D39" s="262"/>
      <c r="E39" s="262"/>
      <c r="F39" s="262"/>
    </row>
    <row r="40" spans="1:6" ht="15">
      <c r="A40" s="261"/>
      <c r="B40" s="262"/>
      <c r="C40" s="262"/>
      <c r="D40" s="262"/>
      <c r="E40" s="262"/>
      <c r="F40" s="262"/>
    </row>
    <row r="41" spans="1:6" ht="15">
      <c r="A41" s="261"/>
      <c r="B41" s="262"/>
      <c r="C41" s="262"/>
      <c r="D41" s="262"/>
      <c r="E41" s="262"/>
      <c r="F41" s="262"/>
    </row>
    <row r="42" spans="1:6" ht="15">
      <c r="A42" s="261"/>
      <c r="B42" s="262"/>
      <c r="C42" s="262"/>
      <c r="D42" s="262"/>
      <c r="E42" s="262"/>
      <c r="F42" s="262"/>
    </row>
    <row r="43" spans="1:6" ht="15">
      <c r="A43" s="261"/>
      <c r="B43" s="262"/>
      <c r="C43" s="262"/>
      <c r="D43" s="262"/>
      <c r="E43" s="262"/>
      <c r="F43" s="262"/>
    </row>
    <row r="44" spans="1:6" ht="15">
      <c r="A44" s="261" t="s">
        <v>290</v>
      </c>
      <c r="B44" s="262"/>
      <c r="C44" s="262"/>
      <c r="D44" s="262"/>
      <c r="E44" s="262"/>
      <c r="F44" s="262"/>
    </row>
    <row r="45" spans="1:6" ht="15">
      <c r="A45" s="261" t="s">
        <v>291</v>
      </c>
      <c r="B45" s="262"/>
      <c r="C45" s="262"/>
      <c r="D45" s="262"/>
      <c r="E45" s="262"/>
      <c r="F45" s="262"/>
    </row>
    <row r="46" spans="1:6" ht="15">
      <c r="A46" s="261" t="s">
        <v>292</v>
      </c>
      <c r="B46" s="262"/>
      <c r="C46" s="262"/>
      <c r="D46" s="262"/>
      <c r="E46" s="262"/>
      <c r="F46" s="262"/>
    </row>
    <row r="47" spans="1:6" ht="15">
      <c r="A47" s="263"/>
      <c r="B47" s="262"/>
      <c r="C47" s="262"/>
      <c r="D47" s="262"/>
      <c r="E47" s="262"/>
      <c r="F47" s="262"/>
    </row>
    <row r="48" spans="1:6" ht="15">
      <c r="A48" s="263"/>
      <c r="B48" s="262"/>
      <c r="C48" s="262"/>
      <c r="D48" s="262"/>
      <c r="E48" s="262"/>
      <c r="F48" s="262"/>
    </row>
    <row r="49" spans="1:6" ht="16.5">
      <c r="A49" s="264" t="s">
        <v>293</v>
      </c>
      <c r="B49" s="265">
        <f>SUM(B38:B48)</f>
        <v>0</v>
      </c>
      <c r="C49" s="265">
        <f>SUM(C38:C48)</f>
        <v>0</v>
      </c>
      <c r="D49" s="265">
        <f>SUM(D38:D48)</f>
        <v>0</v>
      </c>
      <c r="E49" s="265">
        <f>SUM(E38:E48)</f>
        <v>0</v>
      </c>
      <c r="F49" s="265">
        <f>SUM(F38:F48)</f>
        <v>0</v>
      </c>
    </row>
    <row r="50" spans="1:6" ht="15">
      <c r="A50" s="261" t="s">
        <v>294</v>
      </c>
      <c r="B50" s="262"/>
      <c r="C50" s="262"/>
      <c r="D50" s="262"/>
      <c r="E50" s="262"/>
      <c r="F50" s="262"/>
    </row>
    <row r="51" spans="1:6" ht="15">
      <c r="A51" s="261" t="s">
        <v>295</v>
      </c>
      <c r="B51" s="262"/>
      <c r="C51" s="262"/>
      <c r="D51" s="262"/>
      <c r="E51" s="262"/>
      <c r="F51" s="262"/>
    </row>
    <row r="52" spans="1:6" ht="15">
      <c r="A52" s="261" t="s">
        <v>295</v>
      </c>
      <c r="B52" s="262"/>
      <c r="C52" s="262"/>
      <c r="D52" s="262"/>
      <c r="E52" s="262"/>
      <c r="F52" s="262"/>
    </row>
    <row r="53" spans="1:6" ht="15">
      <c r="A53" s="261" t="s">
        <v>295</v>
      </c>
      <c r="B53" s="262"/>
      <c r="C53" s="262"/>
      <c r="D53" s="262"/>
      <c r="E53" s="262"/>
      <c r="F53" s="262"/>
    </row>
    <row r="54" spans="1:6" ht="15">
      <c r="A54" s="261"/>
      <c r="B54" s="262"/>
      <c r="C54" s="262"/>
      <c r="D54" s="262"/>
      <c r="E54" s="262"/>
      <c r="F54" s="262"/>
    </row>
    <row r="55" spans="1:6" ht="15">
      <c r="A55" s="261"/>
      <c r="B55" s="262"/>
      <c r="C55" s="262"/>
      <c r="D55" s="262"/>
      <c r="E55" s="262"/>
      <c r="F55" s="262"/>
    </row>
    <row r="56" spans="1:6" ht="15">
      <c r="A56" s="261"/>
      <c r="B56" s="262"/>
      <c r="C56" s="262"/>
      <c r="D56" s="262"/>
      <c r="E56" s="262"/>
      <c r="F56" s="262"/>
    </row>
    <row r="57" spans="1:6" ht="15">
      <c r="A57" s="261"/>
      <c r="B57" s="262"/>
      <c r="C57" s="262"/>
      <c r="D57" s="262"/>
      <c r="E57" s="262"/>
      <c r="F57" s="262"/>
    </row>
    <row r="58" spans="1:6" ht="15">
      <c r="A58" s="261"/>
      <c r="B58" s="262"/>
      <c r="C58" s="262"/>
      <c r="D58" s="262"/>
      <c r="E58" s="262"/>
      <c r="F58" s="262"/>
    </row>
    <row r="59" spans="1:6" ht="30">
      <c r="A59" s="266" t="s">
        <v>296</v>
      </c>
      <c r="B59" s="262"/>
      <c r="C59" s="262"/>
      <c r="D59" s="262"/>
      <c r="E59" s="262"/>
      <c r="F59" s="262"/>
    </row>
    <row r="60" spans="1:6" ht="15">
      <c r="A60" s="263"/>
      <c r="B60" s="262"/>
      <c r="C60" s="262"/>
      <c r="D60" s="262"/>
      <c r="E60" s="262"/>
      <c r="F60" s="262"/>
    </row>
    <row r="61" spans="1:6" ht="15">
      <c r="A61" s="263"/>
      <c r="B61" s="262"/>
      <c r="C61" s="262"/>
      <c r="D61" s="262"/>
      <c r="E61" s="262"/>
      <c r="F61" s="262"/>
    </row>
    <row r="62" spans="1:6" ht="15">
      <c r="A62" s="263"/>
      <c r="B62" s="262"/>
      <c r="C62" s="262"/>
      <c r="D62" s="262"/>
      <c r="E62" s="262"/>
      <c r="F62" s="262"/>
    </row>
    <row r="63" spans="1:6" ht="16.5">
      <c r="A63" s="264" t="s">
        <v>297</v>
      </c>
      <c r="B63" s="265">
        <f>SUM(B50:B62)</f>
        <v>0</v>
      </c>
      <c r="C63" s="265">
        <f>SUM(C50:C62)</f>
        <v>0</v>
      </c>
      <c r="D63" s="265">
        <f>SUM(D50:D62)</f>
        <v>0</v>
      </c>
      <c r="E63" s="265">
        <f>SUM(E50:E62)</f>
        <v>0</v>
      </c>
      <c r="F63" s="265">
        <f>SUM(F50:F62)</f>
        <v>0</v>
      </c>
    </row>
    <row r="64" spans="1:6" ht="18">
      <c r="A64" s="267" t="s">
        <v>300</v>
      </c>
      <c r="B64" s="268">
        <f>B37+B49-B63</f>
        <v>0</v>
      </c>
      <c r="C64" s="268">
        <f>B37+C49-C63</f>
        <v>0</v>
      </c>
      <c r="D64" s="268">
        <f>B37+D49-D63</f>
        <v>0</v>
      </c>
      <c r="E64" s="268">
        <f>B37+E49-E63</f>
        <v>0</v>
      </c>
      <c r="F64" s="268">
        <f>B37+F49-F63</f>
        <v>0</v>
      </c>
    </row>
    <row r="65" spans="1:6" ht="18">
      <c r="A65" s="269"/>
      <c r="B65" s="270"/>
      <c r="C65" s="270"/>
      <c r="D65" s="270"/>
      <c r="E65" s="270"/>
      <c r="F65" s="270"/>
    </row>
    <row r="66" spans="1:6" ht="18">
      <c r="A66" s="258" t="s">
        <v>301</v>
      </c>
      <c r="B66" s="259"/>
      <c r="C66" s="260"/>
      <c r="D66" s="260"/>
      <c r="E66" s="260"/>
      <c r="F66" s="260"/>
    </row>
    <row r="67" spans="1:6" ht="15">
      <c r="A67" s="261" t="s">
        <v>288</v>
      </c>
      <c r="B67" s="262"/>
      <c r="C67" s="262"/>
      <c r="D67" s="262"/>
      <c r="E67" s="262"/>
      <c r="F67" s="262"/>
    </row>
    <row r="68" spans="1:6" ht="15">
      <c r="A68" s="261" t="s">
        <v>289</v>
      </c>
      <c r="B68" s="262"/>
      <c r="C68" s="262"/>
      <c r="D68" s="262"/>
      <c r="E68" s="262"/>
      <c r="F68" s="262"/>
    </row>
    <row r="69" spans="1:6" ht="15">
      <c r="A69" s="261"/>
      <c r="B69" s="262"/>
      <c r="C69" s="262"/>
      <c r="D69" s="262"/>
      <c r="E69" s="262"/>
      <c r="F69" s="262"/>
    </row>
    <row r="70" spans="1:6" ht="15">
      <c r="A70" s="261"/>
      <c r="B70" s="262"/>
      <c r="C70" s="262"/>
      <c r="D70" s="262"/>
      <c r="E70" s="262"/>
      <c r="F70" s="262"/>
    </row>
    <row r="71" spans="1:6" ht="15">
      <c r="A71" s="261"/>
      <c r="B71" s="262"/>
      <c r="C71" s="262"/>
      <c r="D71" s="262"/>
      <c r="E71" s="262"/>
      <c r="F71" s="262"/>
    </row>
    <row r="72" spans="1:6" ht="15">
      <c r="A72" s="261"/>
      <c r="B72" s="262"/>
      <c r="C72" s="262"/>
      <c r="D72" s="262"/>
      <c r="E72" s="262"/>
      <c r="F72" s="262"/>
    </row>
    <row r="73" spans="1:6" ht="15">
      <c r="A73" s="261" t="s">
        <v>290</v>
      </c>
      <c r="B73" s="262"/>
      <c r="C73" s="262"/>
      <c r="D73" s="262"/>
      <c r="E73" s="262"/>
      <c r="F73" s="262"/>
    </row>
    <row r="74" spans="1:6" ht="15">
      <c r="A74" s="261" t="s">
        <v>291</v>
      </c>
      <c r="B74" s="262"/>
      <c r="C74" s="262"/>
      <c r="D74" s="262"/>
      <c r="E74" s="262"/>
      <c r="F74" s="262"/>
    </row>
    <row r="75" spans="1:6" ht="15">
      <c r="A75" s="261" t="s">
        <v>292</v>
      </c>
      <c r="B75" s="262"/>
      <c r="C75" s="262"/>
      <c r="D75" s="262"/>
      <c r="E75" s="262"/>
      <c r="F75" s="262"/>
    </row>
    <row r="76" spans="1:6" ht="15">
      <c r="A76" s="263"/>
      <c r="B76" s="262"/>
      <c r="C76" s="262"/>
      <c r="D76" s="262"/>
      <c r="E76" s="262"/>
      <c r="F76" s="262"/>
    </row>
    <row r="77" spans="1:6" ht="15">
      <c r="A77" s="263"/>
      <c r="B77" s="262"/>
      <c r="C77" s="262"/>
      <c r="D77" s="262"/>
      <c r="E77" s="262"/>
      <c r="F77" s="262"/>
    </row>
    <row r="78" spans="1:6" ht="16.5">
      <c r="A78" s="264" t="s">
        <v>293</v>
      </c>
      <c r="B78" s="265">
        <f>SUM(B67:B77)</f>
        <v>0</v>
      </c>
      <c r="C78" s="265">
        <f>SUM(C67:C77)</f>
        <v>0</v>
      </c>
      <c r="D78" s="265">
        <f>SUM(D67:D77)</f>
        <v>0</v>
      </c>
      <c r="E78" s="265">
        <f>SUM(E67:E77)</f>
        <v>0</v>
      </c>
      <c r="F78" s="265">
        <f>SUM(F67:F77)</f>
        <v>0</v>
      </c>
    </row>
    <row r="79" spans="1:6" ht="15">
      <c r="A79" s="261" t="s">
        <v>294</v>
      </c>
      <c r="B79" s="262"/>
      <c r="C79" s="262"/>
      <c r="D79" s="262"/>
      <c r="E79" s="262"/>
      <c r="F79" s="262"/>
    </row>
    <row r="80" spans="1:6" ht="15">
      <c r="A80" s="261" t="s">
        <v>295</v>
      </c>
      <c r="B80" s="262"/>
      <c r="C80" s="262"/>
      <c r="D80" s="262"/>
      <c r="E80" s="262"/>
      <c r="F80" s="262"/>
    </row>
    <row r="81" spans="1:6" ht="15">
      <c r="A81" s="261" t="s">
        <v>295</v>
      </c>
      <c r="B81" s="262"/>
      <c r="C81" s="262"/>
      <c r="D81" s="262"/>
      <c r="E81" s="262"/>
      <c r="F81" s="262"/>
    </row>
    <row r="82" spans="1:6" ht="15">
      <c r="A82" s="261" t="s">
        <v>295</v>
      </c>
      <c r="B82" s="262"/>
      <c r="C82" s="262"/>
      <c r="D82" s="262"/>
      <c r="E82" s="262"/>
      <c r="F82" s="262"/>
    </row>
    <row r="83" spans="1:6" ht="15">
      <c r="A83" s="261"/>
      <c r="B83" s="262"/>
      <c r="C83" s="262"/>
      <c r="D83" s="262"/>
      <c r="E83" s="262"/>
      <c r="F83" s="262"/>
    </row>
    <row r="84" spans="1:6" ht="15">
      <c r="A84" s="261"/>
      <c r="B84" s="262"/>
      <c r="C84" s="262"/>
      <c r="D84" s="262"/>
      <c r="E84" s="262"/>
      <c r="F84" s="262"/>
    </row>
    <row r="85" spans="1:6" ht="15">
      <c r="A85" s="261"/>
      <c r="B85" s="262"/>
      <c r="C85" s="262"/>
      <c r="D85" s="262"/>
      <c r="E85" s="262"/>
      <c r="F85" s="262"/>
    </row>
    <row r="86" spans="1:6" ht="15">
      <c r="A86" s="261"/>
      <c r="B86" s="262"/>
      <c r="C86" s="262"/>
      <c r="D86" s="262"/>
      <c r="E86" s="262"/>
      <c r="F86" s="262"/>
    </row>
    <row r="87" spans="1:6" ht="15">
      <c r="A87" s="261"/>
      <c r="B87" s="262"/>
      <c r="C87" s="262"/>
      <c r="D87" s="262"/>
      <c r="E87" s="262"/>
      <c r="F87" s="262"/>
    </row>
    <row r="88" spans="1:6" ht="30">
      <c r="A88" s="266" t="s">
        <v>296</v>
      </c>
      <c r="B88" s="262"/>
      <c r="C88" s="262"/>
      <c r="D88" s="262"/>
      <c r="E88" s="262"/>
      <c r="F88" s="262"/>
    </row>
    <row r="89" spans="1:6" ht="15">
      <c r="A89" s="263"/>
      <c r="B89" s="262"/>
      <c r="C89" s="262"/>
      <c r="D89" s="262"/>
      <c r="E89" s="262"/>
      <c r="F89" s="262"/>
    </row>
    <row r="90" spans="1:6" ht="15">
      <c r="A90" s="263"/>
      <c r="B90" s="262"/>
      <c r="C90" s="262"/>
      <c r="D90" s="262"/>
      <c r="E90" s="262"/>
      <c r="F90" s="262"/>
    </row>
    <row r="91" spans="1:6" ht="15">
      <c r="A91" s="263"/>
      <c r="B91" s="262"/>
      <c r="C91" s="262"/>
      <c r="D91" s="262"/>
      <c r="E91" s="262"/>
      <c r="F91" s="262"/>
    </row>
    <row r="92" spans="1:6" ht="16.5">
      <c r="A92" s="264" t="s">
        <v>297</v>
      </c>
      <c r="B92" s="265">
        <f>SUM(B79:B91)</f>
        <v>0</v>
      </c>
      <c r="C92" s="265">
        <f>SUM(C79:C91)</f>
        <v>0</v>
      </c>
      <c r="D92" s="265">
        <f>SUM(D79:D91)</f>
        <v>0</v>
      </c>
      <c r="E92" s="265">
        <f>SUM(E79:E91)</f>
        <v>0</v>
      </c>
      <c r="F92" s="265">
        <f>SUM(F79:F91)</f>
        <v>0</v>
      </c>
    </row>
    <row r="93" spans="1:6" ht="18">
      <c r="A93" s="267" t="s">
        <v>302</v>
      </c>
      <c r="B93" s="268">
        <f>B66+B78-B92</f>
        <v>0</v>
      </c>
      <c r="C93" s="268">
        <f>B66+C78-C92</f>
        <v>0</v>
      </c>
      <c r="D93" s="268">
        <f>B66+D78-D92</f>
        <v>0</v>
      </c>
      <c r="E93" s="268">
        <f>B66+E78-E92</f>
        <v>0</v>
      </c>
      <c r="F93" s="268">
        <f>B66+F78-F92</f>
        <v>0</v>
      </c>
    </row>
    <row r="94" spans="1:6" ht="18">
      <c r="A94" s="269"/>
      <c r="B94" s="270"/>
      <c r="C94" s="270"/>
      <c r="D94" s="270"/>
      <c r="E94" s="270"/>
      <c r="F94" s="270"/>
    </row>
    <row r="95" spans="1:6" ht="18">
      <c r="A95" s="258" t="s">
        <v>303</v>
      </c>
      <c r="B95" s="259"/>
      <c r="C95" s="260"/>
      <c r="D95" s="260"/>
      <c r="E95" s="260"/>
      <c r="F95" s="260"/>
    </row>
    <row r="96" spans="1:6" ht="15">
      <c r="A96" s="261" t="s">
        <v>288</v>
      </c>
      <c r="B96" s="262"/>
      <c r="C96" s="262"/>
      <c r="D96" s="262"/>
      <c r="E96" s="262"/>
      <c r="F96" s="262"/>
    </row>
    <row r="97" spans="1:6" ht="15">
      <c r="A97" s="261" t="s">
        <v>289</v>
      </c>
      <c r="B97" s="262"/>
      <c r="C97" s="262"/>
      <c r="D97" s="262"/>
      <c r="E97" s="262"/>
      <c r="F97" s="262"/>
    </row>
    <row r="98" spans="1:6" ht="15">
      <c r="A98" s="261"/>
      <c r="B98" s="262"/>
      <c r="C98" s="262"/>
      <c r="D98" s="262"/>
      <c r="E98" s="262"/>
      <c r="F98" s="262"/>
    </row>
    <row r="99" spans="1:6" ht="15">
      <c r="A99" s="261"/>
      <c r="B99" s="262"/>
      <c r="C99" s="262"/>
      <c r="D99" s="262"/>
      <c r="E99" s="262"/>
      <c r="F99" s="262"/>
    </row>
    <row r="100" spans="1:6" ht="15">
      <c r="A100" s="261"/>
      <c r="B100" s="262"/>
      <c r="C100" s="262"/>
      <c r="D100" s="262"/>
      <c r="E100" s="262"/>
      <c r="F100" s="262"/>
    </row>
    <row r="101" spans="1:6" ht="15">
      <c r="A101" s="261"/>
      <c r="B101" s="262"/>
      <c r="C101" s="262"/>
      <c r="D101" s="262"/>
      <c r="E101" s="262"/>
      <c r="F101" s="262"/>
    </row>
    <row r="102" spans="1:6" ht="15">
      <c r="A102" s="261" t="s">
        <v>290</v>
      </c>
      <c r="B102" s="262"/>
      <c r="C102" s="262"/>
      <c r="D102" s="262"/>
      <c r="E102" s="262"/>
      <c r="F102" s="262"/>
    </row>
    <row r="103" spans="1:6" ht="15">
      <c r="A103" s="261" t="s">
        <v>291</v>
      </c>
      <c r="B103" s="262"/>
      <c r="C103" s="262"/>
      <c r="D103" s="262"/>
      <c r="E103" s="262"/>
      <c r="F103" s="262"/>
    </row>
    <row r="104" spans="1:6" ht="15">
      <c r="A104" s="261" t="s">
        <v>292</v>
      </c>
      <c r="B104" s="262"/>
      <c r="C104" s="262"/>
      <c r="D104" s="262"/>
      <c r="E104" s="262"/>
      <c r="F104" s="262"/>
    </row>
    <row r="105" spans="1:6" ht="15">
      <c r="A105" s="263"/>
      <c r="B105" s="262"/>
      <c r="C105" s="262"/>
      <c r="D105" s="262"/>
      <c r="E105" s="262"/>
      <c r="F105" s="262"/>
    </row>
    <row r="106" spans="1:6" ht="15">
      <c r="A106" s="263"/>
      <c r="B106" s="262"/>
      <c r="C106" s="262"/>
      <c r="D106" s="262"/>
      <c r="E106" s="262"/>
      <c r="F106" s="262"/>
    </row>
    <row r="107" spans="1:6" ht="16.5">
      <c r="A107" s="264" t="s">
        <v>293</v>
      </c>
      <c r="B107" s="265">
        <f>SUM(B96:B106)</f>
        <v>0</v>
      </c>
      <c r="C107" s="265">
        <f>SUM(C96:C106)</f>
        <v>0</v>
      </c>
      <c r="D107" s="265">
        <f>SUM(D96:D106)</f>
        <v>0</v>
      </c>
      <c r="E107" s="265">
        <f>SUM(E96:E106)</f>
        <v>0</v>
      </c>
      <c r="F107" s="265">
        <f>SUM(F96:F106)</f>
        <v>0</v>
      </c>
    </row>
    <row r="108" spans="1:6" ht="15">
      <c r="A108" s="261" t="s">
        <v>294</v>
      </c>
      <c r="B108" s="262"/>
      <c r="C108" s="262"/>
      <c r="D108" s="262"/>
      <c r="E108" s="262"/>
      <c r="F108" s="262"/>
    </row>
    <row r="109" spans="1:6" ht="15">
      <c r="A109" s="261" t="s">
        <v>295</v>
      </c>
      <c r="B109" s="262"/>
      <c r="C109" s="262"/>
      <c r="D109" s="262"/>
      <c r="E109" s="262"/>
      <c r="F109" s="262"/>
    </row>
    <row r="110" spans="1:6" ht="15">
      <c r="A110" s="261" t="s">
        <v>295</v>
      </c>
      <c r="B110" s="262"/>
      <c r="C110" s="262"/>
      <c r="D110" s="262"/>
      <c r="E110" s="262"/>
      <c r="F110" s="262"/>
    </row>
    <row r="111" spans="1:6" ht="15">
      <c r="A111" s="261" t="s">
        <v>295</v>
      </c>
      <c r="B111" s="262"/>
      <c r="C111" s="262"/>
      <c r="D111" s="262"/>
      <c r="E111" s="262"/>
      <c r="F111" s="262"/>
    </row>
    <row r="112" spans="1:6" ht="15">
      <c r="A112" s="261"/>
      <c r="B112" s="262"/>
      <c r="C112" s="262"/>
      <c r="D112" s="262"/>
      <c r="E112" s="262"/>
      <c r="F112" s="262"/>
    </row>
    <row r="113" spans="1:6" ht="15">
      <c r="A113" s="261"/>
      <c r="B113" s="262"/>
      <c r="C113" s="262"/>
      <c r="D113" s="262"/>
      <c r="E113" s="262"/>
      <c r="F113" s="262"/>
    </row>
    <row r="114" spans="1:6" ht="15">
      <c r="A114" s="261"/>
      <c r="B114" s="262"/>
      <c r="C114" s="262"/>
      <c r="D114" s="262"/>
      <c r="E114" s="262"/>
      <c r="F114" s="262"/>
    </row>
    <row r="115" spans="1:6" ht="15">
      <c r="A115" s="261"/>
      <c r="B115" s="262"/>
      <c r="C115" s="262"/>
      <c r="D115" s="262"/>
      <c r="E115" s="262"/>
      <c r="F115" s="262"/>
    </row>
    <row r="116" spans="1:6" ht="15">
      <c r="A116" s="261"/>
      <c r="B116" s="262"/>
      <c r="C116" s="262"/>
      <c r="D116" s="262"/>
      <c r="E116" s="262"/>
      <c r="F116" s="262"/>
    </row>
    <row r="117" spans="1:6" ht="30">
      <c r="A117" s="266" t="s">
        <v>296</v>
      </c>
      <c r="B117" s="262"/>
      <c r="C117" s="262"/>
      <c r="D117" s="262"/>
      <c r="E117" s="262"/>
      <c r="F117" s="262"/>
    </row>
    <row r="118" spans="1:6" ht="15">
      <c r="A118" s="263"/>
      <c r="B118" s="262"/>
      <c r="C118" s="262"/>
      <c r="D118" s="262"/>
      <c r="E118" s="262"/>
      <c r="F118" s="262"/>
    </row>
    <row r="119" spans="1:6" ht="15">
      <c r="A119" s="263"/>
      <c r="B119" s="262"/>
      <c r="C119" s="262"/>
      <c r="D119" s="262"/>
      <c r="E119" s="262"/>
      <c r="F119" s="262"/>
    </row>
    <row r="120" spans="1:6" ht="15">
      <c r="A120" s="263"/>
      <c r="B120" s="262"/>
      <c r="C120" s="262"/>
      <c r="D120" s="262"/>
      <c r="E120" s="262"/>
      <c r="F120" s="262"/>
    </row>
    <row r="121" spans="1:6" ht="16.5">
      <c r="A121" s="264" t="s">
        <v>297</v>
      </c>
      <c r="B121" s="265">
        <f>SUM(B108:B120)</f>
        <v>0</v>
      </c>
      <c r="C121" s="265">
        <f>SUM(C108:C120)</f>
        <v>0</v>
      </c>
      <c r="D121" s="265">
        <f>SUM(D108:D120)</f>
        <v>0</v>
      </c>
      <c r="E121" s="265">
        <f>SUM(E108:E120)</f>
        <v>0</v>
      </c>
      <c r="F121" s="265">
        <f>SUM(F108:F120)</f>
        <v>0</v>
      </c>
    </row>
    <row r="122" spans="1:6" ht="18">
      <c r="A122" s="267" t="s">
        <v>304</v>
      </c>
      <c r="B122" s="268">
        <f>B95+B107-B121</f>
        <v>0</v>
      </c>
      <c r="C122" s="268">
        <f>B95+C107-C121</f>
        <v>0</v>
      </c>
      <c r="D122" s="268">
        <f>B95+D107-D121</f>
        <v>0</v>
      </c>
      <c r="E122" s="268">
        <f>B95+E107-E121</f>
        <v>0</v>
      </c>
      <c r="F122" s="268">
        <f>B95+F107-F121</f>
        <v>0</v>
      </c>
    </row>
    <row r="123" spans="1:6" ht="18">
      <c r="A123" s="269"/>
      <c r="B123" s="270"/>
      <c r="C123" s="270"/>
      <c r="D123" s="270"/>
      <c r="E123" s="270"/>
      <c r="F123" s="270"/>
    </row>
    <row r="124" spans="1:6" ht="18">
      <c r="A124" s="258" t="s">
        <v>305</v>
      </c>
      <c r="B124" s="259"/>
      <c r="C124" s="260"/>
      <c r="D124" s="260"/>
      <c r="E124" s="260"/>
      <c r="F124" s="260"/>
    </row>
    <row r="125" spans="1:6" ht="15">
      <c r="A125" s="261" t="s">
        <v>288</v>
      </c>
      <c r="B125" s="262"/>
      <c r="C125" s="262"/>
      <c r="D125" s="262"/>
      <c r="E125" s="262"/>
      <c r="F125" s="262"/>
    </row>
    <row r="126" spans="1:6" ht="15">
      <c r="A126" s="261" t="s">
        <v>289</v>
      </c>
      <c r="B126" s="262"/>
      <c r="C126" s="262"/>
      <c r="D126" s="262"/>
      <c r="E126" s="262"/>
      <c r="F126" s="262"/>
    </row>
    <row r="127" spans="1:6" ht="15">
      <c r="A127" s="261"/>
      <c r="B127" s="262"/>
      <c r="C127" s="262"/>
      <c r="D127" s="262"/>
      <c r="E127" s="262"/>
      <c r="F127" s="262"/>
    </row>
    <row r="128" spans="1:6" ht="15">
      <c r="A128" s="261"/>
      <c r="B128" s="262"/>
      <c r="C128" s="262"/>
      <c r="D128" s="262"/>
      <c r="E128" s="262"/>
      <c r="F128" s="262"/>
    </row>
    <row r="129" spans="1:6" ht="15">
      <c r="A129" s="261"/>
      <c r="B129" s="262"/>
      <c r="C129" s="262"/>
      <c r="D129" s="262"/>
      <c r="E129" s="262"/>
      <c r="F129" s="262"/>
    </row>
    <row r="130" spans="1:6" ht="15">
      <c r="A130" s="261"/>
      <c r="B130" s="262"/>
      <c r="C130" s="262"/>
      <c r="D130" s="262"/>
      <c r="E130" s="262"/>
      <c r="F130" s="262"/>
    </row>
    <row r="131" spans="1:6" ht="15">
      <c r="A131" s="261" t="s">
        <v>290</v>
      </c>
      <c r="B131" s="262"/>
      <c r="C131" s="262"/>
      <c r="D131" s="262"/>
      <c r="E131" s="262"/>
      <c r="F131" s="262"/>
    </row>
    <row r="132" spans="1:6" ht="15">
      <c r="A132" s="261" t="s">
        <v>291</v>
      </c>
      <c r="B132" s="262"/>
      <c r="C132" s="262"/>
      <c r="D132" s="262"/>
      <c r="E132" s="262"/>
      <c r="F132" s="262"/>
    </row>
    <row r="133" spans="1:6" ht="15">
      <c r="A133" s="261" t="s">
        <v>292</v>
      </c>
      <c r="B133" s="262"/>
      <c r="C133" s="262"/>
      <c r="D133" s="262"/>
      <c r="E133" s="262"/>
      <c r="F133" s="262"/>
    </row>
    <row r="134" spans="1:6" ht="15">
      <c r="A134" s="263"/>
      <c r="B134" s="262"/>
      <c r="C134" s="262"/>
      <c r="D134" s="262"/>
      <c r="E134" s="262"/>
      <c r="F134" s="262"/>
    </row>
    <row r="135" spans="1:6" ht="15">
      <c r="A135" s="263"/>
      <c r="B135" s="262"/>
      <c r="C135" s="262"/>
      <c r="D135" s="262"/>
      <c r="E135" s="262"/>
      <c r="F135" s="262"/>
    </row>
    <row r="136" spans="1:6" ht="16.5">
      <c r="A136" s="264" t="s">
        <v>293</v>
      </c>
      <c r="B136" s="265">
        <f>SUM(B125:B135)</f>
        <v>0</v>
      </c>
      <c r="C136" s="265">
        <f>SUM(C125:C135)</f>
        <v>0</v>
      </c>
      <c r="D136" s="265">
        <f>SUM(D125:D135)</f>
        <v>0</v>
      </c>
      <c r="E136" s="265">
        <f>SUM(E125:E135)</f>
        <v>0</v>
      </c>
      <c r="F136" s="265">
        <f>SUM(F125:F135)</f>
        <v>0</v>
      </c>
    </row>
    <row r="137" spans="1:6" ht="15">
      <c r="A137" s="261" t="s">
        <v>294</v>
      </c>
      <c r="B137" s="262"/>
      <c r="C137" s="262"/>
      <c r="D137" s="262"/>
      <c r="E137" s="262"/>
      <c r="F137" s="262"/>
    </row>
    <row r="138" spans="1:6" ht="15">
      <c r="A138" s="261" t="s">
        <v>295</v>
      </c>
      <c r="B138" s="262"/>
      <c r="C138" s="262"/>
      <c r="D138" s="262"/>
      <c r="E138" s="262"/>
      <c r="F138" s="262"/>
    </row>
    <row r="139" spans="1:6" ht="15">
      <c r="A139" s="261" t="s">
        <v>295</v>
      </c>
      <c r="B139" s="262"/>
      <c r="C139" s="262"/>
      <c r="D139" s="262"/>
      <c r="E139" s="262"/>
      <c r="F139" s="262"/>
    </row>
    <row r="140" spans="1:6" ht="15">
      <c r="A140" s="261" t="s">
        <v>295</v>
      </c>
      <c r="B140" s="262"/>
      <c r="C140" s="262"/>
      <c r="D140" s="262"/>
      <c r="E140" s="262"/>
      <c r="F140" s="262"/>
    </row>
    <row r="141" spans="1:6" ht="15">
      <c r="A141" s="261"/>
      <c r="B141" s="262"/>
      <c r="C141" s="262"/>
      <c r="D141" s="262"/>
      <c r="E141" s="262"/>
      <c r="F141" s="262"/>
    </row>
    <row r="142" spans="1:6" ht="15">
      <c r="A142" s="261"/>
      <c r="B142" s="262"/>
      <c r="C142" s="262"/>
      <c r="D142" s="262"/>
      <c r="E142" s="262"/>
      <c r="F142" s="262"/>
    </row>
    <row r="143" spans="1:6" ht="15">
      <c r="A143" s="261"/>
      <c r="B143" s="262"/>
      <c r="C143" s="262"/>
      <c r="D143" s="262"/>
      <c r="E143" s="262"/>
      <c r="F143" s="262"/>
    </row>
    <row r="144" spans="1:6" ht="15">
      <c r="A144" s="261"/>
      <c r="B144" s="262"/>
      <c r="C144" s="262"/>
      <c r="D144" s="262"/>
      <c r="E144" s="262"/>
      <c r="F144" s="262"/>
    </row>
    <row r="145" spans="1:6" ht="15">
      <c r="A145" s="261"/>
      <c r="B145" s="262"/>
      <c r="C145" s="262"/>
      <c r="D145" s="262"/>
      <c r="E145" s="262"/>
      <c r="F145" s="262"/>
    </row>
    <row r="146" spans="1:6" ht="30">
      <c r="A146" s="266" t="s">
        <v>296</v>
      </c>
      <c r="B146" s="262"/>
      <c r="C146" s="262"/>
      <c r="D146" s="262"/>
      <c r="E146" s="262"/>
      <c r="F146" s="262"/>
    </row>
    <row r="147" spans="1:6" ht="15">
      <c r="A147" s="263"/>
      <c r="B147" s="262"/>
      <c r="C147" s="262"/>
      <c r="D147" s="262"/>
      <c r="E147" s="262"/>
      <c r="F147" s="262"/>
    </row>
    <row r="148" spans="1:6" ht="15">
      <c r="A148" s="263"/>
      <c r="B148" s="262"/>
      <c r="C148" s="262"/>
      <c r="D148" s="262"/>
      <c r="E148" s="262"/>
      <c r="F148" s="262"/>
    </row>
    <row r="149" spans="1:6" ht="15">
      <c r="A149" s="263"/>
      <c r="B149" s="262"/>
      <c r="C149" s="262"/>
      <c r="D149" s="262"/>
      <c r="E149" s="262"/>
      <c r="F149" s="262"/>
    </row>
    <row r="150" spans="1:6" ht="16.5">
      <c r="A150" s="264" t="s">
        <v>297</v>
      </c>
      <c r="B150" s="265">
        <f>SUM(B137:B149)</f>
        <v>0</v>
      </c>
      <c r="C150" s="265">
        <f>SUM(C137:C149)</f>
        <v>0</v>
      </c>
      <c r="D150" s="265">
        <f>SUM(D137:D149)</f>
        <v>0</v>
      </c>
      <c r="E150" s="265">
        <f>SUM(E137:E149)</f>
        <v>0</v>
      </c>
      <c r="F150" s="265">
        <f>SUM(F137:F149)</f>
        <v>0</v>
      </c>
    </row>
    <row r="151" spans="1:6" ht="18">
      <c r="A151" s="267" t="s">
        <v>306</v>
      </c>
      <c r="B151" s="268">
        <f>B124+B136-B150</f>
        <v>0</v>
      </c>
      <c r="C151" s="268">
        <f>B124+C136-C150</f>
        <v>0</v>
      </c>
      <c r="D151" s="268">
        <f>B124+D136-D150</f>
        <v>0</v>
      </c>
      <c r="E151" s="268">
        <f>B124+E136-E150</f>
        <v>0</v>
      </c>
      <c r="F151" s="268">
        <f>B124+F136-F150</f>
        <v>0</v>
      </c>
    </row>
    <row r="152" spans="1:6" ht="18">
      <c r="A152" s="269"/>
      <c r="B152" s="270"/>
      <c r="C152" s="270"/>
      <c r="D152" s="270"/>
      <c r="E152" s="270"/>
      <c r="F152" s="270"/>
    </row>
    <row r="153" spans="1:6" ht="18">
      <c r="A153" s="258" t="s">
        <v>307</v>
      </c>
      <c r="B153" s="259"/>
      <c r="C153" s="260"/>
      <c r="D153" s="260"/>
      <c r="E153" s="260"/>
      <c r="F153" s="260"/>
    </row>
    <row r="154" spans="1:6" ht="15">
      <c r="A154" s="261" t="s">
        <v>288</v>
      </c>
      <c r="B154" s="262"/>
      <c r="C154" s="262"/>
      <c r="D154" s="262"/>
      <c r="E154" s="262"/>
      <c r="F154" s="262"/>
    </row>
    <row r="155" spans="1:6" ht="15">
      <c r="A155" s="261" t="s">
        <v>289</v>
      </c>
      <c r="B155" s="262"/>
      <c r="C155" s="262"/>
      <c r="D155" s="262"/>
      <c r="E155" s="262"/>
      <c r="F155" s="262"/>
    </row>
    <row r="156" spans="1:6" ht="15">
      <c r="A156" s="261"/>
      <c r="B156" s="262"/>
      <c r="C156" s="262"/>
      <c r="D156" s="262"/>
      <c r="E156" s="262"/>
      <c r="F156" s="262"/>
    </row>
    <row r="157" spans="1:6" ht="15">
      <c r="A157" s="261"/>
      <c r="B157" s="262"/>
      <c r="C157" s="262"/>
      <c r="D157" s="262"/>
      <c r="E157" s="262"/>
      <c r="F157" s="262"/>
    </row>
    <row r="158" spans="1:6" ht="15">
      <c r="A158" s="261"/>
      <c r="B158" s="262"/>
      <c r="C158" s="262"/>
      <c r="D158" s="262"/>
      <c r="E158" s="262"/>
      <c r="F158" s="262"/>
    </row>
    <row r="159" spans="1:6" ht="15">
      <c r="A159" s="261"/>
      <c r="B159" s="262"/>
      <c r="C159" s="262"/>
      <c r="D159" s="262"/>
      <c r="E159" s="262"/>
      <c r="F159" s="262"/>
    </row>
    <row r="160" spans="1:6" ht="15">
      <c r="A160" s="261" t="s">
        <v>290</v>
      </c>
      <c r="B160" s="262"/>
      <c r="C160" s="262"/>
      <c r="D160" s="262"/>
      <c r="E160" s="262"/>
      <c r="F160" s="262"/>
    </row>
    <row r="161" spans="1:6" ht="15">
      <c r="A161" s="261" t="s">
        <v>291</v>
      </c>
      <c r="B161" s="262"/>
      <c r="C161" s="262"/>
      <c r="D161" s="262"/>
      <c r="E161" s="262"/>
      <c r="F161" s="262"/>
    </row>
    <row r="162" spans="1:6" ht="15">
      <c r="A162" s="261" t="s">
        <v>292</v>
      </c>
      <c r="B162" s="262"/>
      <c r="C162" s="262"/>
      <c r="D162" s="262"/>
      <c r="E162" s="262"/>
      <c r="F162" s="262"/>
    </row>
    <row r="163" spans="1:6" ht="15">
      <c r="A163" s="263"/>
      <c r="B163" s="262"/>
      <c r="C163" s="262"/>
      <c r="D163" s="262"/>
      <c r="E163" s="262"/>
      <c r="F163" s="262"/>
    </row>
    <row r="164" spans="1:6" ht="15">
      <c r="A164" s="263"/>
      <c r="B164" s="262"/>
      <c r="C164" s="262"/>
      <c r="D164" s="262"/>
      <c r="E164" s="262"/>
      <c r="F164" s="262"/>
    </row>
    <row r="165" spans="1:6" ht="16.5">
      <c r="A165" s="264" t="s">
        <v>293</v>
      </c>
      <c r="B165" s="265">
        <f>SUM(B154:B164)</f>
        <v>0</v>
      </c>
      <c r="C165" s="265">
        <f>SUM(C154:C164)</f>
        <v>0</v>
      </c>
      <c r="D165" s="265">
        <f>SUM(D154:D164)</f>
        <v>0</v>
      </c>
      <c r="E165" s="265">
        <f>SUM(E154:E164)</f>
        <v>0</v>
      </c>
      <c r="F165" s="265">
        <f>SUM(F154:F164)</f>
        <v>0</v>
      </c>
    </row>
    <row r="166" spans="1:6" ht="15">
      <c r="A166" s="261" t="s">
        <v>294</v>
      </c>
      <c r="B166" s="262"/>
      <c r="C166" s="262"/>
      <c r="D166" s="262"/>
      <c r="E166" s="262"/>
      <c r="F166" s="262"/>
    </row>
    <row r="167" spans="1:6" ht="15">
      <c r="A167" s="261" t="s">
        <v>295</v>
      </c>
      <c r="B167" s="262"/>
      <c r="C167" s="262"/>
      <c r="D167" s="262"/>
      <c r="E167" s="262"/>
      <c r="F167" s="262"/>
    </row>
    <row r="168" spans="1:6" ht="15">
      <c r="A168" s="261" t="s">
        <v>295</v>
      </c>
      <c r="B168" s="262"/>
      <c r="C168" s="262"/>
      <c r="D168" s="262"/>
      <c r="E168" s="262"/>
      <c r="F168" s="262"/>
    </row>
    <row r="169" spans="1:6" ht="15">
      <c r="A169" s="261" t="s">
        <v>295</v>
      </c>
      <c r="B169" s="262"/>
      <c r="C169" s="262"/>
      <c r="D169" s="262"/>
      <c r="E169" s="262"/>
      <c r="F169" s="262"/>
    </row>
    <row r="170" spans="1:6" ht="15">
      <c r="A170" s="261"/>
      <c r="B170" s="262"/>
      <c r="C170" s="262"/>
      <c r="D170" s="262"/>
      <c r="E170" s="262"/>
      <c r="F170" s="262"/>
    </row>
    <row r="171" spans="1:6" ht="15">
      <c r="A171" s="261"/>
      <c r="B171" s="262"/>
      <c r="C171" s="262"/>
      <c r="D171" s="262"/>
      <c r="E171" s="262"/>
      <c r="F171" s="262"/>
    </row>
    <row r="172" spans="1:6" ht="15">
      <c r="A172" s="261"/>
      <c r="B172" s="262"/>
      <c r="C172" s="262"/>
      <c r="D172" s="262"/>
      <c r="E172" s="262"/>
      <c r="F172" s="262"/>
    </row>
    <row r="173" spans="1:6" ht="15">
      <c r="A173" s="261"/>
      <c r="B173" s="262"/>
      <c r="C173" s="262"/>
      <c r="D173" s="262"/>
      <c r="E173" s="262"/>
      <c r="F173" s="262"/>
    </row>
    <row r="174" spans="1:6" ht="15">
      <c r="A174" s="261"/>
      <c r="B174" s="262"/>
      <c r="C174" s="262"/>
      <c r="D174" s="262"/>
      <c r="E174" s="262"/>
      <c r="F174" s="262"/>
    </row>
    <row r="175" spans="1:6" ht="30">
      <c r="A175" s="266" t="s">
        <v>296</v>
      </c>
      <c r="B175" s="262"/>
      <c r="C175" s="262"/>
      <c r="D175" s="262"/>
      <c r="E175" s="262"/>
      <c r="F175" s="262"/>
    </row>
    <row r="176" spans="1:6" ht="15">
      <c r="A176" s="263"/>
      <c r="B176" s="262"/>
      <c r="C176" s="262"/>
      <c r="D176" s="262"/>
      <c r="E176" s="262"/>
      <c r="F176" s="262"/>
    </row>
    <row r="177" spans="1:6" ht="15">
      <c r="A177" s="263"/>
      <c r="B177" s="262"/>
      <c r="C177" s="262"/>
      <c r="D177" s="262"/>
      <c r="E177" s="262"/>
      <c r="F177" s="262"/>
    </row>
    <row r="178" spans="1:6" ht="15">
      <c r="A178" s="263"/>
      <c r="B178" s="262"/>
      <c r="C178" s="262"/>
      <c r="D178" s="262"/>
      <c r="E178" s="262"/>
      <c r="F178" s="262"/>
    </row>
    <row r="179" spans="1:6" ht="16.5">
      <c r="A179" s="264" t="s">
        <v>297</v>
      </c>
      <c r="B179" s="265">
        <f>SUM(B166:B178)</f>
        <v>0</v>
      </c>
      <c r="C179" s="265">
        <f>SUM(C166:C178)</f>
        <v>0</v>
      </c>
      <c r="D179" s="265">
        <f>SUM(D166:D178)</f>
        <v>0</v>
      </c>
      <c r="E179" s="265">
        <f>SUM(E166:E178)</f>
        <v>0</v>
      </c>
      <c r="F179" s="265">
        <f>SUM(F166:F178)</f>
        <v>0</v>
      </c>
    </row>
    <row r="180" spans="1:6" ht="18">
      <c r="A180" s="267" t="s">
        <v>308</v>
      </c>
      <c r="B180" s="268">
        <f>B153+B165-B179</f>
        <v>0</v>
      </c>
      <c r="C180" s="268">
        <f>B153+C165-C179</f>
        <v>0</v>
      </c>
      <c r="D180" s="268">
        <f>B153+D165-D179</f>
        <v>0</v>
      </c>
      <c r="E180" s="268">
        <f>B153+E165-E179</f>
        <v>0</v>
      </c>
      <c r="F180" s="268">
        <f>B153+F165-F179</f>
        <v>0</v>
      </c>
    </row>
    <row r="181" spans="1:6" ht="18">
      <c r="A181" s="269"/>
      <c r="B181" s="270"/>
      <c r="C181" s="270"/>
      <c r="D181" s="270"/>
      <c r="E181" s="270"/>
      <c r="F181" s="270"/>
    </row>
    <row r="182" spans="1:6" ht="18">
      <c r="A182" s="258" t="s">
        <v>309</v>
      </c>
      <c r="B182" s="259"/>
      <c r="C182" s="260"/>
      <c r="D182" s="260"/>
      <c r="E182" s="260"/>
      <c r="F182" s="260"/>
    </row>
    <row r="183" spans="1:6" ht="15">
      <c r="A183" s="261" t="s">
        <v>288</v>
      </c>
      <c r="B183" s="262"/>
      <c r="C183" s="262"/>
      <c r="D183" s="262"/>
      <c r="E183" s="262"/>
      <c r="F183" s="262"/>
    </row>
    <row r="184" spans="1:6" ht="15">
      <c r="A184" s="261" t="s">
        <v>289</v>
      </c>
      <c r="B184" s="262"/>
      <c r="C184" s="262"/>
      <c r="D184" s="262"/>
      <c r="E184" s="262"/>
      <c r="F184" s="262"/>
    </row>
    <row r="185" spans="1:6" ht="15">
      <c r="A185" s="261"/>
      <c r="B185" s="262"/>
      <c r="C185" s="262"/>
      <c r="D185" s="262"/>
      <c r="E185" s="262"/>
      <c r="F185" s="262"/>
    </row>
    <row r="186" spans="1:6" ht="15">
      <c r="A186" s="261"/>
      <c r="B186" s="262"/>
      <c r="C186" s="262"/>
      <c r="D186" s="262"/>
      <c r="E186" s="262"/>
      <c r="F186" s="262"/>
    </row>
    <row r="187" spans="1:6" ht="15">
      <c r="A187" s="261"/>
      <c r="B187" s="262"/>
      <c r="C187" s="262"/>
      <c r="D187" s="262"/>
      <c r="E187" s="262"/>
      <c r="F187" s="262"/>
    </row>
    <row r="188" spans="1:6" ht="15">
      <c r="A188" s="261"/>
      <c r="B188" s="262"/>
      <c r="C188" s="262"/>
      <c r="D188" s="262"/>
      <c r="E188" s="262"/>
      <c r="F188" s="262"/>
    </row>
    <row r="189" spans="1:6" ht="15">
      <c r="A189" s="261" t="s">
        <v>290</v>
      </c>
      <c r="B189" s="262"/>
      <c r="C189" s="262"/>
      <c r="D189" s="262"/>
      <c r="E189" s="262"/>
      <c r="F189" s="262"/>
    </row>
    <row r="190" spans="1:6" ht="15">
      <c r="A190" s="261" t="s">
        <v>291</v>
      </c>
      <c r="B190" s="262"/>
      <c r="C190" s="262"/>
      <c r="D190" s="262"/>
      <c r="E190" s="262"/>
      <c r="F190" s="262"/>
    </row>
    <row r="191" spans="1:6" ht="15">
      <c r="A191" s="261" t="s">
        <v>292</v>
      </c>
      <c r="B191" s="262"/>
      <c r="C191" s="262"/>
      <c r="D191" s="262"/>
      <c r="E191" s="262"/>
      <c r="F191" s="262"/>
    </row>
    <row r="192" spans="1:6" ht="15">
      <c r="A192" s="263"/>
      <c r="B192" s="262"/>
      <c r="C192" s="262"/>
      <c r="D192" s="262"/>
      <c r="E192" s="262"/>
      <c r="F192" s="262"/>
    </row>
    <row r="193" spans="1:6" ht="15">
      <c r="A193" s="263"/>
      <c r="B193" s="262"/>
      <c r="C193" s="262"/>
      <c r="D193" s="262"/>
      <c r="E193" s="262"/>
      <c r="F193" s="262"/>
    </row>
    <row r="194" spans="1:6" ht="16.5">
      <c r="A194" s="264" t="s">
        <v>293</v>
      </c>
      <c r="B194" s="265">
        <f>SUM(B183:B193)</f>
        <v>0</v>
      </c>
      <c r="C194" s="265">
        <f>SUM(C183:C193)</f>
        <v>0</v>
      </c>
      <c r="D194" s="265">
        <f>SUM(D183:D193)</f>
        <v>0</v>
      </c>
      <c r="E194" s="265">
        <f>SUM(E183:E193)</f>
        <v>0</v>
      </c>
      <c r="F194" s="265">
        <f>SUM(F183:F193)</f>
        <v>0</v>
      </c>
    </row>
    <row r="195" spans="1:6" ht="15">
      <c r="A195" s="261" t="s">
        <v>294</v>
      </c>
      <c r="B195" s="262"/>
      <c r="C195" s="262"/>
      <c r="D195" s="262"/>
      <c r="E195" s="262"/>
      <c r="F195" s="262"/>
    </row>
    <row r="196" spans="1:6" ht="15">
      <c r="A196" s="261" t="s">
        <v>295</v>
      </c>
      <c r="B196" s="262"/>
      <c r="C196" s="262"/>
      <c r="D196" s="262"/>
      <c r="E196" s="262"/>
      <c r="F196" s="262"/>
    </row>
    <row r="197" spans="1:6" ht="15">
      <c r="A197" s="261" t="s">
        <v>295</v>
      </c>
      <c r="B197" s="262"/>
      <c r="C197" s="262"/>
      <c r="D197" s="262"/>
      <c r="E197" s="262"/>
      <c r="F197" s="262"/>
    </row>
    <row r="198" spans="1:6" ht="15">
      <c r="A198" s="261" t="s">
        <v>295</v>
      </c>
      <c r="B198" s="262"/>
      <c r="C198" s="262"/>
      <c r="D198" s="262"/>
      <c r="E198" s="262"/>
      <c r="F198" s="262"/>
    </row>
    <row r="199" spans="1:6" ht="15">
      <c r="A199" s="261"/>
      <c r="B199" s="262"/>
      <c r="C199" s="262"/>
      <c r="D199" s="262"/>
      <c r="E199" s="262"/>
      <c r="F199" s="262"/>
    </row>
    <row r="200" spans="1:6" ht="15">
      <c r="A200" s="261"/>
      <c r="B200" s="262"/>
      <c r="C200" s="262"/>
      <c r="D200" s="262"/>
      <c r="E200" s="262"/>
      <c r="F200" s="262"/>
    </row>
    <row r="201" spans="1:6" ht="15">
      <c r="A201" s="261"/>
      <c r="B201" s="262"/>
      <c r="C201" s="262"/>
      <c r="D201" s="262"/>
      <c r="E201" s="262"/>
      <c r="F201" s="262"/>
    </row>
    <row r="202" spans="1:6" ht="15">
      <c r="A202" s="261"/>
      <c r="B202" s="262"/>
      <c r="C202" s="262"/>
      <c r="D202" s="262"/>
      <c r="E202" s="262"/>
      <c r="F202" s="262"/>
    </row>
    <row r="203" spans="1:6" ht="15">
      <c r="A203" s="261"/>
      <c r="B203" s="262"/>
      <c r="C203" s="262"/>
      <c r="D203" s="262"/>
      <c r="E203" s="262"/>
      <c r="F203" s="262"/>
    </row>
    <row r="204" spans="1:6" ht="30">
      <c r="A204" s="266" t="s">
        <v>296</v>
      </c>
      <c r="B204" s="262"/>
      <c r="C204" s="262"/>
      <c r="D204" s="262"/>
      <c r="E204" s="262"/>
      <c r="F204" s="262"/>
    </row>
    <row r="205" spans="1:6" ht="15">
      <c r="A205" s="263"/>
      <c r="B205" s="262"/>
      <c r="C205" s="262"/>
      <c r="D205" s="262"/>
      <c r="E205" s="262"/>
      <c r="F205" s="262"/>
    </row>
    <row r="206" spans="1:6" ht="15">
      <c r="A206" s="263"/>
      <c r="B206" s="262"/>
      <c r="C206" s="262"/>
      <c r="D206" s="262"/>
      <c r="E206" s="262"/>
      <c r="F206" s="262"/>
    </row>
    <row r="207" spans="1:6" ht="15">
      <c r="A207" s="263"/>
      <c r="B207" s="262"/>
      <c r="C207" s="262"/>
      <c r="D207" s="262"/>
      <c r="E207" s="262"/>
      <c r="F207" s="262"/>
    </row>
    <row r="208" spans="1:6" ht="16.5">
      <c r="A208" s="264" t="s">
        <v>297</v>
      </c>
      <c r="B208" s="265">
        <f>SUM(B195:B207)</f>
        <v>0</v>
      </c>
      <c r="C208" s="265">
        <f>SUM(C195:C207)</f>
        <v>0</v>
      </c>
      <c r="D208" s="265">
        <f>SUM(D195:D207)</f>
        <v>0</v>
      </c>
      <c r="E208" s="265">
        <f>SUM(E195:E207)</f>
        <v>0</v>
      </c>
      <c r="F208" s="265">
        <f>SUM(F195:F207)</f>
        <v>0</v>
      </c>
    </row>
    <row r="209" spans="1:6" ht="18">
      <c r="A209" s="267" t="s">
        <v>310</v>
      </c>
      <c r="B209" s="268">
        <f>B182+B194-B208</f>
        <v>0</v>
      </c>
      <c r="C209" s="268">
        <f>B182+C194-C208</f>
        <v>0</v>
      </c>
      <c r="D209" s="268">
        <f>B182+D194-D208</f>
        <v>0</v>
      </c>
      <c r="E209" s="268">
        <f>B182+E194-E208</f>
        <v>0</v>
      </c>
      <c r="F209" s="268">
        <f>B182+F194-F208</f>
        <v>0</v>
      </c>
    </row>
    <row r="210" spans="1:6" ht="18">
      <c r="A210" s="269"/>
      <c r="B210" s="270"/>
      <c r="C210" s="270"/>
      <c r="D210" s="270"/>
      <c r="E210" s="270"/>
      <c r="F210" s="270"/>
    </row>
    <row r="211" spans="1:6" ht="18">
      <c r="A211" s="258" t="s">
        <v>311</v>
      </c>
      <c r="B211" s="259"/>
      <c r="C211" s="260"/>
      <c r="D211" s="260"/>
      <c r="E211" s="260"/>
      <c r="F211" s="260"/>
    </row>
    <row r="212" spans="1:6" ht="15">
      <c r="A212" s="261" t="s">
        <v>288</v>
      </c>
      <c r="B212" s="262"/>
      <c r="C212" s="262"/>
      <c r="D212" s="262"/>
      <c r="E212" s="262"/>
      <c r="F212" s="262"/>
    </row>
    <row r="213" spans="1:6" ht="15">
      <c r="A213" s="261" t="s">
        <v>289</v>
      </c>
      <c r="B213" s="262"/>
      <c r="C213" s="262"/>
      <c r="D213" s="262"/>
      <c r="E213" s="262"/>
      <c r="F213" s="262"/>
    </row>
    <row r="214" spans="1:6" ht="15">
      <c r="A214" s="261"/>
      <c r="B214" s="262"/>
      <c r="C214" s="262"/>
      <c r="D214" s="262"/>
      <c r="E214" s="262"/>
      <c r="F214" s="262"/>
    </row>
    <row r="215" spans="1:6" ht="15">
      <c r="A215" s="261"/>
      <c r="B215" s="262"/>
      <c r="C215" s="262"/>
      <c r="D215" s="262"/>
      <c r="E215" s="262"/>
      <c r="F215" s="262"/>
    </row>
    <row r="216" spans="1:6" ht="15">
      <c r="A216" s="261"/>
      <c r="B216" s="262"/>
      <c r="C216" s="262"/>
      <c r="D216" s="262"/>
      <c r="E216" s="262"/>
      <c r="F216" s="262"/>
    </row>
    <row r="217" spans="1:6" ht="15">
      <c r="A217" s="261"/>
      <c r="B217" s="262"/>
      <c r="C217" s="262"/>
      <c r="D217" s="262"/>
      <c r="E217" s="262"/>
      <c r="F217" s="262"/>
    </row>
    <row r="218" spans="1:6" ht="15">
      <c r="A218" s="261" t="s">
        <v>290</v>
      </c>
      <c r="B218" s="262"/>
      <c r="C218" s="262"/>
      <c r="D218" s="262"/>
      <c r="E218" s="262"/>
      <c r="F218" s="262"/>
    </row>
    <row r="219" spans="1:6" ht="15">
      <c r="A219" s="261" t="s">
        <v>291</v>
      </c>
      <c r="B219" s="262"/>
      <c r="C219" s="262"/>
      <c r="D219" s="262"/>
      <c r="E219" s="262"/>
      <c r="F219" s="262"/>
    </row>
    <row r="220" spans="1:6" ht="15">
      <c r="A220" s="261" t="s">
        <v>292</v>
      </c>
      <c r="B220" s="262"/>
      <c r="C220" s="262"/>
      <c r="D220" s="262"/>
      <c r="E220" s="262"/>
      <c r="F220" s="262"/>
    </row>
    <row r="221" spans="1:6" ht="15">
      <c r="A221" s="263"/>
      <c r="B221" s="262"/>
      <c r="C221" s="262"/>
      <c r="D221" s="262"/>
      <c r="E221" s="262"/>
      <c r="F221" s="262"/>
    </row>
    <row r="222" spans="1:6" ht="15">
      <c r="A222" s="263"/>
      <c r="B222" s="262"/>
      <c r="C222" s="262"/>
      <c r="D222" s="262"/>
      <c r="E222" s="262"/>
      <c r="F222" s="262"/>
    </row>
    <row r="223" spans="1:6" ht="16.5">
      <c r="A223" s="264" t="s">
        <v>293</v>
      </c>
      <c r="B223" s="265">
        <f>SUM(B212:B222)</f>
        <v>0</v>
      </c>
      <c r="C223" s="265">
        <f>SUM(C212:C222)</f>
        <v>0</v>
      </c>
      <c r="D223" s="265">
        <f>SUM(D212:D222)</f>
        <v>0</v>
      </c>
      <c r="E223" s="265">
        <f>SUM(E212:E222)</f>
        <v>0</v>
      </c>
      <c r="F223" s="265">
        <f>SUM(F212:F222)</f>
        <v>0</v>
      </c>
    </row>
    <row r="224" spans="1:6" ht="15">
      <c r="A224" s="261" t="s">
        <v>294</v>
      </c>
      <c r="B224" s="262"/>
      <c r="C224" s="262"/>
      <c r="D224" s="262"/>
      <c r="E224" s="262"/>
      <c r="F224" s="262"/>
    </row>
    <row r="225" spans="1:6" ht="15">
      <c r="A225" s="261" t="s">
        <v>295</v>
      </c>
      <c r="B225" s="262"/>
      <c r="C225" s="262"/>
      <c r="D225" s="262"/>
      <c r="E225" s="262"/>
      <c r="F225" s="262"/>
    </row>
    <row r="226" spans="1:6" ht="15">
      <c r="A226" s="261" t="s">
        <v>295</v>
      </c>
      <c r="B226" s="262"/>
      <c r="C226" s="262"/>
      <c r="D226" s="262"/>
      <c r="E226" s="262"/>
      <c r="F226" s="262"/>
    </row>
    <row r="227" spans="1:6" ht="15">
      <c r="A227" s="261" t="s">
        <v>295</v>
      </c>
      <c r="B227" s="262"/>
      <c r="C227" s="262"/>
      <c r="D227" s="262"/>
      <c r="E227" s="262"/>
      <c r="F227" s="262"/>
    </row>
    <row r="228" spans="1:6" ht="15">
      <c r="A228" s="261"/>
      <c r="B228" s="262"/>
      <c r="C228" s="262"/>
      <c r="D228" s="262"/>
      <c r="E228" s="262"/>
      <c r="F228" s="262"/>
    </row>
    <row r="229" spans="1:6" ht="15">
      <c r="A229" s="261"/>
      <c r="B229" s="262"/>
      <c r="C229" s="262"/>
      <c r="D229" s="262"/>
      <c r="E229" s="262"/>
      <c r="F229" s="262"/>
    </row>
    <row r="230" spans="1:6" ht="15">
      <c r="A230" s="261"/>
      <c r="B230" s="262"/>
      <c r="C230" s="262"/>
      <c r="D230" s="262"/>
      <c r="E230" s="262"/>
      <c r="F230" s="262"/>
    </row>
    <row r="231" spans="1:6" ht="15">
      <c r="A231" s="261"/>
      <c r="B231" s="262"/>
      <c r="C231" s="262"/>
      <c r="D231" s="262"/>
      <c r="E231" s="262"/>
      <c r="F231" s="262"/>
    </row>
    <row r="232" spans="1:6" ht="15">
      <c r="A232" s="261"/>
      <c r="B232" s="262"/>
      <c r="C232" s="262"/>
      <c r="D232" s="262"/>
      <c r="E232" s="262"/>
      <c r="F232" s="262"/>
    </row>
    <row r="233" spans="1:6" ht="30">
      <c r="A233" s="266" t="s">
        <v>296</v>
      </c>
      <c r="B233" s="262"/>
      <c r="C233" s="262"/>
      <c r="D233" s="262"/>
      <c r="E233" s="262"/>
      <c r="F233" s="262"/>
    </row>
    <row r="234" spans="1:6" ht="15">
      <c r="A234" s="263"/>
      <c r="B234" s="262"/>
      <c r="C234" s="262"/>
      <c r="D234" s="262"/>
      <c r="E234" s="262"/>
      <c r="F234" s="262"/>
    </row>
    <row r="235" spans="1:6" ht="15">
      <c r="A235" s="263"/>
      <c r="B235" s="262"/>
      <c r="C235" s="262"/>
      <c r="D235" s="262"/>
      <c r="E235" s="262"/>
      <c r="F235" s="262"/>
    </row>
    <row r="236" spans="1:6" ht="15">
      <c r="A236" s="263"/>
      <c r="B236" s="262"/>
      <c r="C236" s="262"/>
      <c r="D236" s="262"/>
      <c r="E236" s="262"/>
      <c r="F236" s="262"/>
    </row>
    <row r="237" spans="1:6" ht="16.5">
      <c r="A237" s="264" t="s">
        <v>297</v>
      </c>
      <c r="B237" s="265">
        <f>SUM(B224:B236)</f>
        <v>0</v>
      </c>
      <c r="C237" s="265">
        <f>SUM(C224:C236)</f>
        <v>0</v>
      </c>
      <c r="D237" s="265">
        <f>SUM(D224:D236)</f>
        <v>0</v>
      </c>
      <c r="E237" s="265">
        <f>SUM(E224:E236)</f>
        <v>0</v>
      </c>
      <c r="F237" s="265">
        <f>SUM(F224:F236)</f>
        <v>0</v>
      </c>
    </row>
    <row r="238" spans="1:6" ht="23.25" customHeight="1">
      <c r="A238" s="267" t="s">
        <v>312</v>
      </c>
      <c r="B238" s="268">
        <f>B211+B223-B237</f>
        <v>0</v>
      </c>
      <c r="C238" s="268">
        <f>B211+C223-C237</f>
        <v>0</v>
      </c>
      <c r="D238" s="268">
        <f>B211+D223-D237</f>
        <v>0</v>
      </c>
      <c r="E238" s="268">
        <f>B211+E223-E237</f>
        <v>0</v>
      </c>
      <c r="F238" s="268">
        <f>B211+F223-F237</f>
        <v>0</v>
      </c>
    </row>
    <row r="239" spans="1:6" ht="19.5" customHeight="1">
      <c r="A239" s="269"/>
      <c r="B239" s="270"/>
      <c r="C239" s="270"/>
      <c r="D239" s="270"/>
      <c r="E239" s="270"/>
      <c r="F239" s="270"/>
    </row>
    <row r="240" spans="1:6" ht="18">
      <c r="A240" s="258" t="s">
        <v>313</v>
      </c>
      <c r="B240" s="259"/>
      <c r="C240" s="260"/>
      <c r="D240" s="260"/>
      <c r="E240" s="260"/>
      <c r="F240" s="260"/>
    </row>
    <row r="241" spans="1:6" ht="15">
      <c r="A241" s="261" t="s">
        <v>288</v>
      </c>
      <c r="B241" s="262"/>
      <c r="C241" s="262"/>
      <c r="D241" s="262"/>
      <c r="E241" s="262"/>
      <c r="F241" s="262"/>
    </row>
    <row r="242" spans="1:6" ht="15">
      <c r="A242" s="261" t="s">
        <v>289</v>
      </c>
      <c r="B242" s="262"/>
      <c r="C242" s="262"/>
      <c r="D242" s="262"/>
      <c r="E242" s="262"/>
      <c r="F242" s="262"/>
    </row>
    <row r="243" spans="1:6" ht="15">
      <c r="A243" s="261"/>
      <c r="B243" s="262"/>
      <c r="C243" s="262"/>
      <c r="D243" s="262"/>
      <c r="E243" s="262"/>
      <c r="F243" s="262"/>
    </row>
    <row r="244" spans="1:6" ht="15">
      <c r="A244" s="261"/>
      <c r="B244" s="262"/>
      <c r="C244" s="262"/>
      <c r="D244" s="262"/>
      <c r="E244" s="262"/>
      <c r="F244" s="262"/>
    </row>
    <row r="245" spans="1:6" ht="15.75" thickBot="1">
      <c r="A245" s="261"/>
      <c r="B245" s="262"/>
      <c r="C245" s="262"/>
      <c r="D245" s="262"/>
      <c r="E245" s="262"/>
      <c r="F245" s="262"/>
    </row>
    <row r="246" spans="1:9" ht="15.75" thickBot="1">
      <c r="A246" s="261"/>
      <c r="B246" s="262"/>
      <c r="C246" s="262"/>
      <c r="D246" s="262"/>
      <c r="E246" s="262"/>
      <c r="F246" s="262"/>
      <c r="H246" s="162" t="s">
        <v>314</v>
      </c>
      <c r="I246" s="155"/>
    </row>
    <row r="247" spans="1:13" ht="15.75" thickBot="1">
      <c r="A247" s="261" t="s">
        <v>290</v>
      </c>
      <c r="B247" s="262"/>
      <c r="C247" s="262"/>
      <c r="D247" s="262"/>
      <c r="E247" s="262"/>
      <c r="F247" s="262"/>
      <c r="H247" s="163"/>
      <c r="I247" s="163" t="s">
        <v>315</v>
      </c>
      <c r="J247" s="163" t="s">
        <v>316</v>
      </c>
      <c r="K247" s="163" t="s">
        <v>317</v>
      </c>
      <c r="L247" s="163" t="s">
        <v>318</v>
      </c>
      <c r="M247" s="163" t="s">
        <v>319</v>
      </c>
    </row>
    <row r="248" spans="1:13" ht="25.5">
      <c r="A248" s="261" t="s">
        <v>291</v>
      </c>
      <c r="B248" s="262"/>
      <c r="C248" s="262"/>
      <c r="D248" s="262"/>
      <c r="E248" s="262"/>
      <c r="F248" s="262"/>
      <c r="H248" s="164" t="s">
        <v>320</v>
      </c>
      <c r="I248" s="155"/>
      <c r="J248" s="155"/>
      <c r="K248" s="155"/>
      <c r="L248" s="155"/>
      <c r="M248" s="155"/>
    </row>
    <row r="249" spans="1:13" ht="15">
      <c r="A249" s="261" t="s">
        <v>292</v>
      </c>
      <c r="B249" s="262"/>
      <c r="C249" s="262"/>
      <c r="D249" s="262"/>
      <c r="E249" s="262"/>
      <c r="F249" s="262"/>
      <c r="H249" s="165" t="s">
        <v>321</v>
      </c>
      <c r="I249" s="155"/>
      <c r="J249" s="166"/>
      <c r="K249" s="155"/>
      <c r="L249" s="155"/>
      <c r="M249" s="155"/>
    </row>
    <row r="250" spans="1:13" ht="15.75" thickBot="1">
      <c r="A250" s="263"/>
      <c r="B250" s="262"/>
      <c r="C250" s="262"/>
      <c r="D250" s="262"/>
      <c r="E250" s="262"/>
      <c r="F250" s="262"/>
      <c r="H250" s="165" t="s">
        <v>322</v>
      </c>
      <c r="I250" s="155"/>
      <c r="J250" s="155"/>
      <c r="K250" s="155"/>
      <c r="L250" s="155"/>
      <c r="M250" s="155"/>
    </row>
    <row r="251" spans="1:13" ht="15.75" thickBot="1">
      <c r="A251" s="263"/>
      <c r="B251" s="262"/>
      <c r="C251" s="262"/>
      <c r="D251" s="262"/>
      <c r="E251" s="262"/>
      <c r="F251" s="262"/>
      <c r="H251" s="162" t="s">
        <v>323</v>
      </c>
      <c r="I251" s="167">
        <f>SUM(I248:I250)</f>
        <v>0</v>
      </c>
      <c r="J251" s="167">
        <f>SUM(J248:J250)</f>
        <v>0</v>
      </c>
      <c r="K251" s="167">
        <f>SUM(K248:K250)</f>
        <v>0</v>
      </c>
      <c r="L251" s="167">
        <f>SUM(L248:L250)</f>
        <v>0</v>
      </c>
      <c r="M251" s="167">
        <f>SUM(M248:M250)</f>
        <v>0</v>
      </c>
    </row>
    <row r="252" spans="1:13" ht="16.5">
      <c r="A252" s="264" t="s">
        <v>293</v>
      </c>
      <c r="B252" s="265">
        <f>SUM(B241:B251)</f>
        <v>0</v>
      </c>
      <c r="C252" s="265">
        <f>SUM(C241:C251)</f>
        <v>0</v>
      </c>
      <c r="D252" s="265">
        <f>SUM(D241:D251)</f>
        <v>0</v>
      </c>
      <c r="E252" s="265">
        <f>SUM(E241:E251)</f>
        <v>0</v>
      </c>
      <c r="F252" s="265">
        <f>SUM(F241:F251)</f>
        <v>0</v>
      </c>
      <c r="H252" s="165" t="s">
        <v>324</v>
      </c>
      <c r="I252" s="155"/>
      <c r="J252" s="155"/>
      <c r="K252" s="155"/>
      <c r="L252" s="155"/>
      <c r="M252" s="155"/>
    </row>
    <row r="253" spans="1:13" ht="15">
      <c r="A253" s="261" t="s">
        <v>294</v>
      </c>
      <c r="B253" s="262"/>
      <c r="C253" s="262"/>
      <c r="D253" s="262"/>
      <c r="E253" s="262"/>
      <c r="F253" s="262"/>
      <c r="H253" s="165" t="s">
        <v>325</v>
      </c>
      <c r="I253" s="155"/>
      <c r="J253" s="155"/>
      <c r="K253" s="155"/>
      <c r="L253" s="155"/>
      <c r="M253" s="155"/>
    </row>
    <row r="254" spans="1:13" ht="15">
      <c r="A254" s="261" t="s">
        <v>295</v>
      </c>
      <c r="B254" s="262"/>
      <c r="C254" s="262"/>
      <c r="D254" s="262"/>
      <c r="E254" s="262"/>
      <c r="F254" s="262"/>
      <c r="H254" s="165" t="s">
        <v>326</v>
      </c>
      <c r="I254" s="155"/>
      <c r="J254" s="155"/>
      <c r="K254" s="155"/>
      <c r="L254" s="155"/>
      <c r="M254" s="155"/>
    </row>
    <row r="255" spans="1:13" ht="15">
      <c r="A255" s="261" t="s">
        <v>295</v>
      </c>
      <c r="B255" s="262"/>
      <c r="C255" s="262"/>
      <c r="D255" s="262"/>
      <c r="E255" s="262"/>
      <c r="F255" s="262"/>
      <c r="H255" s="168" t="s">
        <v>327</v>
      </c>
      <c r="I255" s="155"/>
      <c r="J255" s="155"/>
      <c r="K255" s="155"/>
      <c r="L255" s="155"/>
      <c r="M255" s="155"/>
    </row>
    <row r="256" spans="1:13" ht="15">
      <c r="A256" s="261" t="s">
        <v>295</v>
      </c>
      <c r="B256" s="262"/>
      <c r="C256" s="262"/>
      <c r="D256" s="262"/>
      <c r="E256" s="262"/>
      <c r="F256" s="262"/>
      <c r="H256" s="168" t="s">
        <v>328</v>
      </c>
      <c r="I256" s="155"/>
      <c r="J256" s="155"/>
      <c r="K256" s="155"/>
      <c r="L256" s="155"/>
      <c r="M256" s="155"/>
    </row>
    <row r="257" spans="1:13" ht="15.75" thickBot="1">
      <c r="A257" s="261"/>
      <c r="B257" s="262"/>
      <c r="C257" s="262"/>
      <c r="D257" s="262"/>
      <c r="E257" s="262"/>
      <c r="F257" s="262"/>
      <c r="H257" s="168" t="s">
        <v>329</v>
      </c>
      <c r="I257" s="155"/>
      <c r="J257" s="155"/>
      <c r="K257" s="155"/>
      <c r="L257" s="155"/>
      <c r="M257" s="155"/>
    </row>
    <row r="258" spans="1:13" ht="15.75" thickBot="1">
      <c r="A258" s="261"/>
      <c r="B258" s="262"/>
      <c r="C258" s="262"/>
      <c r="D258" s="262"/>
      <c r="E258" s="262"/>
      <c r="F258" s="262"/>
      <c r="H258" s="162" t="s">
        <v>330</v>
      </c>
      <c r="I258" s="167">
        <f aca="true" t="shared" si="0" ref="I258:M260">SUM(I252+I255)</f>
        <v>0</v>
      </c>
      <c r="J258" s="167">
        <f t="shared" si="0"/>
        <v>0</v>
      </c>
      <c r="K258" s="167">
        <f t="shared" si="0"/>
        <v>0</v>
      </c>
      <c r="L258" s="167">
        <f t="shared" si="0"/>
        <v>0</v>
      </c>
      <c r="M258" s="167">
        <f t="shared" si="0"/>
        <v>0</v>
      </c>
    </row>
    <row r="259" spans="1:13" ht="15.75" thickBot="1">
      <c r="A259" s="261"/>
      <c r="B259" s="262"/>
      <c r="C259" s="262"/>
      <c r="D259" s="262"/>
      <c r="E259" s="262"/>
      <c r="F259" s="262"/>
      <c r="H259" s="162" t="s">
        <v>331</v>
      </c>
      <c r="I259" s="167">
        <f t="shared" si="0"/>
        <v>0</v>
      </c>
      <c r="J259" s="167">
        <f t="shared" si="0"/>
        <v>0</v>
      </c>
      <c r="K259" s="167">
        <f t="shared" si="0"/>
        <v>0</v>
      </c>
      <c r="L259" s="167">
        <f t="shared" si="0"/>
        <v>0</v>
      </c>
      <c r="M259" s="167">
        <f t="shared" si="0"/>
        <v>0</v>
      </c>
    </row>
    <row r="260" spans="1:13" ht="15.75" thickBot="1">
      <c r="A260" s="261"/>
      <c r="B260" s="262"/>
      <c r="C260" s="262"/>
      <c r="D260" s="262"/>
      <c r="E260" s="262"/>
      <c r="F260" s="262"/>
      <c r="H260" s="162" t="s">
        <v>332</v>
      </c>
      <c r="I260" s="167">
        <f t="shared" si="0"/>
        <v>0</v>
      </c>
      <c r="J260" s="167">
        <f t="shared" si="0"/>
        <v>0</v>
      </c>
      <c r="K260" s="167">
        <f t="shared" si="0"/>
        <v>0</v>
      </c>
      <c r="L260" s="167">
        <f t="shared" si="0"/>
        <v>0</v>
      </c>
      <c r="M260" s="167">
        <f t="shared" si="0"/>
        <v>0</v>
      </c>
    </row>
    <row r="261" spans="1:13" ht="25.5">
      <c r="A261" s="261"/>
      <c r="B261" s="262"/>
      <c r="C261" s="262"/>
      <c r="D261" s="262"/>
      <c r="E261" s="262"/>
      <c r="F261" s="262"/>
      <c r="H261" s="164" t="s">
        <v>333</v>
      </c>
      <c r="I261" s="155"/>
      <c r="J261" s="155"/>
      <c r="K261" s="155"/>
      <c r="L261" s="155"/>
      <c r="M261" s="155"/>
    </row>
    <row r="262" spans="1:13" ht="30">
      <c r="A262" s="266" t="s">
        <v>296</v>
      </c>
      <c r="B262" s="262"/>
      <c r="C262" s="262"/>
      <c r="D262" s="262"/>
      <c r="E262" s="262"/>
      <c r="F262" s="262"/>
      <c r="H262" s="164" t="s">
        <v>334</v>
      </c>
      <c r="I262" s="169">
        <f>I246-I259+I261</f>
        <v>0</v>
      </c>
      <c r="J262" s="169">
        <f>I262-J259+J261</f>
        <v>0</v>
      </c>
      <c r="K262" s="169">
        <f>J262-K259+K261</f>
        <v>0</v>
      </c>
      <c r="L262" s="169">
        <f>K262-L259+L261</f>
        <v>0</v>
      </c>
      <c r="M262" s="169">
        <f>L262-M259+M261</f>
        <v>0</v>
      </c>
    </row>
    <row r="263" spans="1:6" ht="15">
      <c r="A263" s="263"/>
      <c r="B263" s="262"/>
      <c r="C263" s="262"/>
      <c r="D263" s="262"/>
      <c r="E263" s="262"/>
      <c r="F263" s="262"/>
    </row>
    <row r="264" spans="1:6" ht="15">
      <c r="A264" s="263"/>
      <c r="B264" s="262"/>
      <c r="C264" s="262"/>
      <c r="D264" s="262"/>
      <c r="E264" s="262"/>
      <c r="F264" s="262"/>
    </row>
    <row r="265" spans="1:6" ht="15">
      <c r="A265" s="263"/>
      <c r="B265" s="262"/>
      <c r="C265" s="262"/>
      <c r="D265" s="262"/>
      <c r="E265" s="262"/>
      <c r="F265" s="262"/>
    </row>
    <row r="266" spans="1:6" ht="16.5">
      <c r="A266" s="264" t="s">
        <v>297</v>
      </c>
      <c r="B266" s="265">
        <f>SUM(B253:B265)</f>
        <v>0</v>
      </c>
      <c r="C266" s="265">
        <f>SUM(C253:C265)</f>
        <v>0</v>
      </c>
      <c r="D266" s="265">
        <f>SUM(D253:D265)</f>
        <v>0</v>
      </c>
      <c r="E266" s="265">
        <f>SUM(E253:E265)</f>
        <v>0</v>
      </c>
      <c r="F266" s="265">
        <f>SUM(F253:F265)</f>
        <v>0</v>
      </c>
    </row>
    <row r="267" spans="1:6" ht="18">
      <c r="A267" s="267" t="s">
        <v>335</v>
      </c>
      <c r="B267" s="268">
        <f>B240+B252-B266</f>
        <v>0</v>
      </c>
      <c r="C267" s="268">
        <f>B240+C252-C266</f>
        <v>0</v>
      </c>
      <c r="D267" s="268">
        <f>B240+D252-D266</f>
        <v>0</v>
      </c>
      <c r="E267" s="268">
        <f>B240+E252-E266</f>
        <v>0</v>
      </c>
      <c r="F267" s="268">
        <f>B240+F252-F266</f>
        <v>0</v>
      </c>
    </row>
    <row r="268" spans="1:6" ht="18">
      <c r="A268" s="269"/>
      <c r="B268" s="270"/>
      <c r="C268" s="270"/>
      <c r="D268" s="270"/>
      <c r="E268" s="270"/>
      <c r="F268" s="270"/>
    </row>
    <row r="269" spans="1:6" ht="18">
      <c r="A269" s="258" t="s">
        <v>336</v>
      </c>
      <c r="B269" s="259"/>
      <c r="C269" s="260"/>
      <c r="D269" s="260"/>
      <c r="E269" s="260"/>
      <c r="F269" s="260"/>
    </row>
    <row r="270" spans="1:67" s="57" customFormat="1" ht="15">
      <c r="A270" s="261" t="s">
        <v>288</v>
      </c>
      <c r="B270" s="262"/>
      <c r="C270" s="262"/>
      <c r="D270" s="262"/>
      <c r="E270" s="262"/>
      <c r="F270" s="262"/>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c r="AY270" s="170"/>
      <c r="AZ270" s="170"/>
      <c r="BA270" s="170"/>
      <c r="BB270" s="170"/>
      <c r="BC270" s="170"/>
      <c r="BD270" s="170"/>
      <c r="BE270" s="170"/>
      <c r="BF270" s="170"/>
      <c r="BG270" s="170"/>
      <c r="BH270" s="170"/>
      <c r="BI270" s="170"/>
      <c r="BJ270" s="170"/>
      <c r="BK270" s="170"/>
      <c r="BL270" s="170"/>
      <c r="BM270" s="170"/>
      <c r="BN270" s="170"/>
      <c r="BO270" s="170"/>
    </row>
    <row r="271" spans="1:6" ht="15">
      <c r="A271" s="261" t="s">
        <v>289</v>
      </c>
      <c r="B271" s="262"/>
      <c r="C271" s="262"/>
      <c r="D271" s="262"/>
      <c r="E271" s="262"/>
      <c r="F271" s="262"/>
    </row>
    <row r="272" spans="1:6" ht="15">
      <c r="A272" s="261"/>
      <c r="B272" s="262"/>
      <c r="C272" s="262"/>
      <c r="D272" s="262"/>
      <c r="E272" s="262"/>
      <c r="F272" s="262"/>
    </row>
    <row r="273" spans="1:6" ht="15">
      <c r="A273" s="261"/>
      <c r="B273" s="262"/>
      <c r="C273" s="262"/>
      <c r="D273" s="262"/>
      <c r="E273" s="262"/>
      <c r="F273" s="262"/>
    </row>
    <row r="274" spans="1:6" ht="15">
      <c r="A274" s="261"/>
      <c r="B274" s="262"/>
      <c r="C274" s="262"/>
      <c r="D274" s="262"/>
      <c r="E274" s="262"/>
      <c r="F274" s="262"/>
    </row>
    <row r="275" spans="1:6" ht="15">
      <c r="A275" s="261"/>
      <c r="B275" s="262"/>
      <c r="C275" s="262"/>
      <c r="D275" s="262"/>
      <c r="E275" s="262"/>
      <c r="F275" s="262"/>
    </row>
    <row r="276" spans="1:6" ht="15">
      <c r="A276" s="261" t="s">
        <v>290</v>
      </c>
      <c r="B276" s="262"/>
      <c r="C276" s="262"/>
      <c r="D276" s="262"/>
      <c r="E276" s="262"/>
      <c r="F276" s="262"/>
    </row>
    <row r="277" spans="1:6" ht="15">
      <c r="A277" s="261" t="s">
        <v>291</v>
      </c>
      <c r="B277" s="262"/>
      <c r="C277" s="262"/>
      <c r="D277" s="262"/>
      <c r="E277" s="262"/>
      <c r="F277" s="262"/>
    </row>
    <row r="278" spans="1:6" ht="15">
      <c r="A278" s="261" t="s">
        <v>292</v>
      </c>
      <c r="B278" s="262"/>
      <c r="C278" s="262"/>
      <c r="D278" s="262"/>
      <c r="E278" s="262"/>
      <c r="F278" s="262"/>
    </row>
    <row r="279" spans="1:6" ht="15">
      <c r="A279" s="263"/>
      <c r="B279" s="262"/>
      <c r="C279" s="262"/>
      <c r="D279" s="262"/>
      <c r="E279" s="262"/>
      <c r="F279" s="262"/>
    </row>
    <row r="280" spans="1:6" ht="15">
      <c r="A280" s="263"/>
      <c r="B280" s="262"/>
      <c r="C280" s="262"/>
      <c r="D280" s="262"/>
      <c r="E280" s="262"/>
      <c r="F280" s="262"/>
    </row>
    <row r="281" spans="1:6" ht="16.5">
      <c r="A281" s="264" t="s">
        <v>293</v>
      </c>
      <c r="B281" s="265">
        <f>SUM(B270:B280)</f>
        <v>0</v>
      </c>
      <c r="C281" s="265">
        <f>SUM(C270:C280)</f>
        <v>0</v>
      </c>
      <c r="D281" s="265">
        <f>SUM(D270:D280)</f>
        <v>0</v>
      </c>
      <c r="E281" s="265">
        <f>SUM(E270:E280)</f>
        <v>0</v>
      </c>
      <c r="F281" s="265">
        <f>SUM(F270:F280)</f>
        <v>0</v>
      </c>
    </row>
    <row r="282" spans="1:6" ht="15">
      <c r="A282" s="261" t="s">
        <v>294</v>
      </c>
      <c r="B282" s="262"/>
      <c r="C282" s="262"/>
      <c r="D282" s="262"/>
      <c r="E282" s="262"/>
      <c r="F282" s="262"/>
    </row>
    <row r="283" spans="1:6" ht="15">
      <c r="A283" s="261" t="s">
        <v>295</v>
      </c>
      <c r="B283" s="262"/>
      <c r="C283" s="262"/>
      <c r="D283" s="262"/>
      <c r="E283" s="262"/>
      <c r="F283" s="262"/>
    </row>
    <row r="284" spans="1:6" ht="15">
      <c r="A284" s="261" t="s">
        <v>295</v>
      </c>
      <c r="B284" s="262"/>
      <c r="C284" s="262"/>
      <c r="D284" s="262"/>
      <c r="E284" s="262"/>
      <c r="F284" s="262"/>
    </row>
    <row r="285" spans="1:6" ht="15">
      <c r="A285" s="261" t="s">
        <v>295</v>
      </c>
      <c r="B285" s="262"/>
      <c r="C285" s="262"/>
      <c r="D285" s="262"/>
      <c r="E285" s="262"/>
      <c r="F285" s="262"/>
    </row>
    <row r="286" spans="1:6" ht="15">
      <c r="A286" s="261"/>
      <c r="B286" s="262"/>
      <c r="C286" s="262"/>
      <c r="D286" s="262"/>
      <c r="E286" s="262"/>
      <c r="F286" s="262"/>
    </row>
    <row r="287" spans="1:6" ht="15">
      <c r="A287" s="261"/>
      <c r="B287" s="262"/>
      <c r="C287" s="262"/>
      <c r="D287" s="262"/>
      <c r="E287" s="262"/>
      <c r="F287" s="262"/>
    </row>
    <row r="288" spans="1:6" ht="15">
      <c r="A288" s="261"/>
      <c r="B288" s="262"/>
      <c r="C288" s="262"/>
      <c r="D288" s="262"/>
      <c r="E288" s="262"/>
      <c r="F288" s="262"/>
    </row>
    <row r="289" spans="1:6" ht="15">
      <c r="A289" s="261"/>
      <c r="B289" s="262"/>
      <c r="C289" s="262"/>
      <c r="D289" s="262"/>
      <c r="E289" s="262"/>
      <c r="F289" s="262"/>
    </row>
    <row r="290" spans="1:6" ht="15">
      <c r="A290" s="261"/>
      <c r="B290" s="262"/>
      <c r="C290" s="262"/>
      <c r="D290" s="262"/>
      <c r="E290" s="262"/>
      <c r="F290" s="262"/>
    </row>
    <row r="291" spans="1:6" ht="30">
      <c r="A291" s="266" t="s">
        <v>296</v>
      </c>
      <c r="B291" s="262"/>
      <c r="C291" s="262"/>
      <c r="D291" s="262"/>
      <c r="E291" s="262"/>
      <c r="F291" s="262"/>
    </row>
    <row r="292" spans="1:6" ht="15">
      <c r="A292" s="263"/>
      <c r="B292" s="262"/>
      <c r="C292" s="262"/>
      <c r="D292" s="262"/>
      <c r="E292" s="262"/>
      <c r="F292" s="262"/>
    </row>
    <row r="293" spans="1:6" ht="15">
      <c r="A293" s="263"/>
      <c r="B293" s="262"/>
      <c r="C293" s="262"/>
      <c r="D293" s="262"/>
      <c r="E293" s="262"/>
      <c r="F293" s="262"/>
    </row>
    <row r="294" spans="1:6" ht="15">
      <c r="A294" s="263"/>
      <c r="B294" s="262"/>
      <c r="C294" s="262"/>
      <c r="D294" s="262"/>
      <c r="E294" s="262"/>
      <c r="F294" s="262"/>
    </row>
    <row r="295" spans="1:6" ht="16.5">
      <c r="A295" s="264" t="s">
        <v>297</v>
      </c>
      <c r="B295" s="265">
        <f>SUM(B282:B294)</f>
        <v>0</v>
      </c>
      <c r="C295" s="265">
        <f>SUM(C282:C294)</f>
        <v>0</v>
      </c>
      <c r="D295" s="265">
        <f>SUM(D282:D294)</f>
        <v>0</v>
      </c>
      <c r="E295" s="265">
        <f>SUM(E282:E294)</f>
        <v>0</v>
      </c>
      <c r="F295" s="265">
        <f>SUM(F282:F294)</f>
        <v>0</v>
      </c>
    </row>
    <row r="296" spans="1:6" ht="18">
      <c r="A296" s="267" t="s">
        <v>337</v>
      </c>
      <c r="B296" s="268">
        <f>B269+B281-B295</f>
        <v>0</v>
      </c>
      <c r="C296" s="268">
        <f>B269+C281-C295</f>
        <v>0</v>
      </c>
      <c r="D296" s="268">
        <f>B269+D281-D295</f>
        <v>0</v>
      </c>
      <c r="E296" s="268">
        <f>B269+E281-E295</f>
        <v>0</v>
      </c>
      <c r="F296" s="268">
        <f>B269+F281-F295</f>
        <v>0</v>
      </c>
    </row>
    <row r="297" spans="1:6" ht="18">
      <c r="A297" s="269"/>
      <c r="B297" s="270"/>
      <c r="C297" s="270"/>
      <c r="D297" s="270"/>
      <c r="E297" s="270"/>
      <c r="F297" s="270"/>
    </row>
    <row r="298" spans="1:6" ht="18">
      <c r="A298" s="258" t="s">
        <v>338</v>
      </c>
      <c r="B298" s="259"/>
      <c r="C298" s="260"/>
      <c r="D298" s="260"/>
      <c r="E298" s="260"/>
      <c r="F298" s="260"/>
    </row>
    <row r="299" spans="1:6" ht="15">
      <c r="A299" s="261" t="s">
        <v>288</v>
      </c>
      <c r="B299" s="262"/>
      <c r="C299" s="262"/>
      <c r="D299" s="262"/>
      <c r="E299" s="262"/>
      <c r="F299" s="262"/>
    </row>
    <row r="300" spans="1:6" ht="15">
      <c r="A300" s="261" t="s">
        <v>289</v>
      </c>
      <c r="B300" s="262"/>
      <c r="C300" s="262"/>
      <c r="D300" s="262"/>
      <c r="E300" s="262"/>
      <c r="F300" s="262"/>
    </row>
    <row r="301" spans="1:6" ht="15">
      <c r="A301" s="261"/>
      <c r="B301" s="262"/>
      <c r="C301" s="262"/>
      <c r="D301" s="262"/>
      <c r="E301" s="262"/>
      <c r="F301" s="262"/>
    </row>
    <row r="302" spans="1:6" ht="15">
      <c r="A302" s="261"/>
      <c r="B302" s="262"/>
      <c r="C302" s="262"/>
      <c r="D302" s="262"/>
      <c r="E302" s="262"/>
      <c r="F302" s="262"/>
    </row>
    <row r="303" spans="1:6" ht="15">
      <c r="A303" s="261"/>
      <c r="B303" s="262"/>
      <c r="C303" s="262"/>
      <c r="D303" s="262"/>
      <c r="E303" s="262"/>
      <c r="F303" s="262"/>
    </row>
    <row r="304" spans="1:6" ht="15">
      <c r="A304" s="261"/>
      <c r="B304" s="262"/>
      <c r="C304" s="262"/>
      <c r="D304" s="262"/>
      <c r="E304" s="262"/>
      <c r="F304" s="262"/>
    </row>
    <row r="305" spans="1:6" ht="15">
      <c r="A305" s="261" t="s">
        <v>290</v>
      </c>
      <c r="B305" s="262"/>
      <c r="C305" s="262"/>
      <c r="D305" s="262"/>
      <c r="E305" s="262"/>
      <c r="F305" s="262"/>
    </row>
    <row r="306" spans="1:6" ht="15">
      <c r="A306" s="261" t="s">
        <v>291</v>
      </c>
      <c r="B306" s="262"/>
      <c r="C306" s="262"/>
      <c r="D306" s="262"/>
      <c r="E306" s="262"/>
      <c r="F306" s="262"/>
    </row>
    <row r="307" spans="1:6" ht="15">
      <c r="A307" s="261" t="s">
        <v>292</v>
      </c>
      <c r="B307" s="262"/>
      <c r="C307" s="262"/>
      <c r="D307" s="262"/>
      <c r="E307" s="262"/>
      <c r="F307" s="262"/>
    </row>
    <row r="308" spans="1:6" ht="15">
      <c r="A308" s="263"/>
      <c r="B308" s="262"/>
      <c r="C308" s="262"/>
      <c r="D308" s="262"/>
      <c r="E308" s="262"/>
      <c r="F308" s="262"/>
    </row>
    <row r="309" spans="1:6" ht="15">
      <c r="A309" s="263"/>
      <c r="B309" s="262"/>
      <c r="C309" s="262"/>
      <c r="D309" s="262"/>
      <c r="E309" s="262"/>
      <c r="F309" s="262"/>
    </row>
    <row r="310" spans="1:6" ht="16.5">
      <c r="A310" s="264" t="s">
        <v>293</v>
      </c>
      <c r="B310" s="265">
        <f>SUM(B299:B309)</f>
        <v>0</v>
      </c>
      <c r="C310" s="265">
        <f>SUM(C299:C309)</f>
        <v>0</v>
      </c>
      <c r="D310" s="265">
        <f>SUM(D299:D309)</f>
        <v>0</v>
      </c>
      <c r="E310" s="265">
        <f>SUM(E299:E309)</f>
        <v>0</v>
      </c>
      <c r="F310" s="265">
        <f>SUM(F299:F309)</f>
        <v>0</v>
      </c>
    </row>
    <row r="311" spans="1:8" ht="15">
      <c r="A311" s="261" t="s">
        <v>294</v>
      </c>
      <c r="B311" s="262"/>
      <c r="C311" s="262"/>
      <c r="D311" s="262"/>
      <c r="E311" s="262"/>
      <c r="F311" s="262"/>
      <c r="G311" s="171"/>
      <c r="H311" s="171"/>
    </row>
    <row r="312" spans="1:6" ht="15">
      <c r="A312" s="261" t="s">
        <v>295</v>
      </c>
      <c r="B312" s="262"/>
      <c r="C312" s="262"/>
      <c r="D312" s="262"/>
      <c r="E312" s="262"/>
      <c r="F312" s="262"/>
    </row>
    <row r="313" spans="1:6" ht="15">
      <c r="A313" s="261" t="s">
        <v>295</v>
      </c>
      <c r="B313" s="262"/>
      <c r="C313" s="262"/>
      <c r="D313" s="262"/>
      <c r="E313" s="262"/>
      <c r="F313" s="262"/>
    </row>
    <row r="314" spans="1:6" ht="15">
      <c r="A314" s="261" t="s">
        <v>295</v>
      </c>
      <c r="B314" s="262"/>
      <c r="C314" s="262"/>
      <c r="D314" s="262"/>
      <c r="E314" s="262"/>
      <c r="F314" s="262"/>
    </row>
    <row r="315" spans="1:6" ht="15">
      <c r="A315" s="261"/>
      <c r="B315" s="262"/>
      <c r="C315" s="262"/>
      <c r="D315" s="262"/>
      <c r="E315" s="262"/>
      <c r="F315" s="262"/>
    </row>
    <row r="316" spans="1:6" ht="15">
      <c r="A316" s="261"/>
      <c r="B316" s="262"/>
      <c r="C316" s="262"/>
      <c r="D316" s="262"/>
      <c r="E316" s="262"/>
      <c r="F316" s="262"/>
    </row>
    <row r="317" spans="1:6" ht="15">
      <c r="A317" s="261"/>
      <c r="B317" s="262"/>
      <c r="C317" s="262"/>
      <c r="D317" s="262"/>
      <c r="E317" s="262"/>
      <c r="F317" s="262"/>
    </row>
    <row r="318" spans="1:6" ht="15">
      <c r="A318" s="261"/>
      <c r="B318" s="262"/>
      <c r="C318" s="262"/>
      <c r="D318" s="262"/>
      <c r="E318" s="262"/>
      <c r="F318" s="262"/>
    </row>
    <row r="319" spans="1:6" ht="15">
      <c r="A319" s="261"/>
      <c r="B319" s="262"/>
      <c r="C319" s="262"/>
      <c r="D319" s="262"/>
      <c r="E319" s="262"/>
      <c r="F319" s="262"/>
    </row>
    <row r="320" spans="1:6" ht="30">
      <c r="A320" s="266" t="s">
        <v>296</v>
      </c>
      <c r="B320" s="262"/>
      <c r="C320" s="262"/>
      <c r="D320" s="262"/>
      <c r="E320" s="262"/>
      <c r="F320" s="262"/>
    </row>
    <row r="321" spans="1:6" ht="15">
      <c r="A321" s="263"/>
      <c r="B321" s="262"/>
      <c r="C321" s="262"/>
      <c r="D321" s="262"/>
      <c r="E321" s="262"/>
      <c r="F321" s="262"/>
    </row>
    <row r="322" spans="1:6" ht="15">
      <c r="A322" s="263"/>
      <c r="B322" s="262"/>
      <c r="C322" s="262"/>
      <c r="D322" s="262"/>
      <c r="E322" s="262"/>
      <c r="F322" s="262"/>
    </row>
    <row r="323" spans="1:6" ht="15">
      <c r="A323" s="263"/>
      <c r="B323" s="262"/>
      <c r="C323" s="262"/>
      <c r="D323" s="262"/>
      <c r="E323" s="262"/>
      <c r="F323" s="262"/>
    </row>
    <row r="324" spans="1:6" ht="16.5">
      <c r="A324" s="264" t="s">
        <v>297</v>
      </c>
      <c r="B324" s="265">
        <f>SUM(B311:B323)</f>
        <v>0</v>
      </c>
      <c r="C324" s="265">
        <f>SUM(C311:C323)</f>
        <v>0</v>
      </c>
      <c r="D324" s="265">
        <f>SUM(D311:D323)</f>
        <v>0</v>
      </c>
      <c r="E324" s="265">
        <f>SUM(E311:E323)</f>
        <v>0</v>
      </c>
      <c r="F324" s="265">
        <f>SUM(F311:F323)</f>
        <v>0</v>
      </c>
    </row>
    <row r="325" spans="1:6" ht="18">
      <c r="A325" s="267" t="s">
        <v>339</v>
      </c>
      <c r="B325" s="268">
        <f>B298+B310-B324</f>
        <v>0</v>
      </c>
      <c r="C325" s="268">
        <f>B298+C310-C324</f>
        <v>0</v>
      </c>
      <c r="D325" s="268">
        <f>B298+D310-D324</f>
        <v>0</v>
      </c>
      <c r="E325" s="268">
        <f>B298+E310-E324</f>
        <v>0</v>
      </c>
      <c r="F325" s="268">
        <f>B298+F310-F324</f>
        <v>0</v>
      </c>
    </row>
    <row r="326" spans="1:6" ht="18">
      <c r="A326" s="269"/>
      <c r="B326" s="270"/>
      <c r="C326" s="270"/>
      <c r="D326" s="270"/>
      <c r="E326" s="270"/>
      <c r="F326" s="270"/>
    </row>
    <row r="327" spans="1:6" ht="18">
      <c r="A327" s="258" t="s">
        <v>340</v>
      </c>
      <c r="B327" s="259"/>
      <c r="C327" s="260"/>
      <c r="D327" s="260"/>
      <c r="E327" s="260"/>
      <c r="F327" s="260"/>
    </row>
    <row r="328" spans="1:6" ht="15">
      <c r="A328" s="261" t="s">
        <v>288</v>
      </c>
      <c r="B328" s="262"/>
      <c r="C328" s="262"/>
      <c r="D328" s="262"/>
      <c r="E328" s="262"/>
      <c r="F328" s="262"/>
    </row>
    <row r="329" spans="1:6" ht="15">
      <c r="A329" s="261" t="s">
        <v>289</v>
      </c>
      <c r="B329" s="262"/>
      <c r="C329" s="262"/>
      <c r="D329" s="262"/>
      <c r="E329" s="262"/>
      <c r="F329" s="262"/>
    </row>
    <row r="330" spans="1:6" ht="15">
      <c r="A330" s="261"/>
      <c r="B330" s="262"/>
      <c r="C330" s="262"/>
      <c r="D330" s="262"/>
      <c r="E330" s="262"/>
      <c r="F330" s="262"/>
    </row>
    <row r="331" spans="1:6" ht="15">
      <c r="A331" s="261"/>
      <c r="B331" s="262"/>
      <c r="C331" s="262"/>
      <c r="D331" s="262"/>
      <c r="E331" s="262"/>
      <c r="F331" s="262"/>
    </row>
    <row r="332" spans="1:6" ht="15">
      <c r="A332" s="261"/>
      <c r="B332" s="262"/>
      <c r="C332" s="262"/>
      <c r="D332" s="262"/>
      <c r="E332" s="262"/>
      <c r="F332" s="262"/>
    </row>
    <row r="333" spans="1:6" ht="15">
      <c r="A333" s="261"/>
      <c r="B333" s="262"/>
      <c r="C333" s="262"/>
      <c r="D333" s="262"/>
      <c r="E333" s="262"/>
      <c r="F333" s="262"/>
    </row>
    <row r="334" spans="1:6" ht="15">
      <c r="A334" s="261" t="s">
        <v>290</v>
      </c>
      <c r="B334" s="262"/>
      <c r="C334" s="262"/>
      <c r="D334" s="262"/>
      <c r="E334" s="262"/>
      <c r="F334" s="262"/>
    </row>
    <row r="335" spans="1:6" ht="15">
      <c r="A335" s="261" t="s">
        <v>291</v>
      </c>
      <c r="B335" s="262"/>
      <c r="C335" s="262"/>
      <c r="D335" s="262"/>
      <c r="E335" s="262"/>
      <c r="F335" s="262"/>
    </row>
    <row r="336" spans="1:6" ht="15">
      <c r="A336" s="261" t="s">
        <v>292</v>
      </c>
      <c r="B336" s="262"/>
      <c r="C336" s="262"/>
      <c r="D336" s="262"/>
      <c r="E336" s="262"/>
      <c r="F336" s="262"/>
    </row>
    <row r="337" spans="1:6" ht="15">
      <c r="A337" s="263"/>
      <c r="B337" s="262"/>
      <c r="C337" s="262"/>
      <c r="D337" s="262"/>
      <c r="E337" s="262"/>
      <c r="F337" s="262"/>
    </row>
    <row r="338" spans="1:6" ht="15">
      <c r="A338" s="263"/>
      <c r="B338" s="262"/>
      <c r="C338" s="262"/>
      <c r="D338" s="262"/>
      <c r="E338" s="262"/>
      <c r="F338" s="262"/>
    </row>
    <row r="339" spans="1:6" ht="16.5">
      <c r="A339" s="264" t="s">
        <v>293</v>
      </c>
      <c r="B339" s="265">
        <f>SUM(B328:B338)</f>
        <v>0</v>
      </c>
      <c r="C339" s="265">
        <f>SUM(C328:C338)</f>
        <v>0</v>
      </c>
      <c r="D339" s="265">
        <f>SUM(D328:D338)</f>
        <v>0</v>
      </c>
      <c r="E339" s="265">
        <f>SUM(E328:E338)</f>
        <v>0</v>
      </c>
      <c r="F339" s="265">
        <f>SUM(F328:F338)</f>
        <v>0</v>
      </c>
    </row>
    <row r="340" spans="1:6" ht="15">
      <c r="A340" s="261" t="s">
        <v>294</v>
      </c>
      <c r="B340" s="262"/>
      <c r="C340" s="262"/>
      <c r="D340" s="262"/>
      <c r="E340" s="262"/>
      <c r="F340" s="262"/>
    </row>
    <row r="341" spans="1:6" ht="15">
      <c r="A341" s="261" t="s">
        <v>295</v>
      </c>
      <c r="B341" s="262"/>
      <c r="C341" s="262"/>
      <c r="D341" s="262"/>
      <c r="E341" s="262"/>
      <c r="F341" s="262"/>
    </row>
    <row r="342" spans="1:6" ht="15">
      <c r="A342" s="261" t="s">
        <v>295</v>
      </c>
      <c r="B342" s="262"/>
      <c r="C342" s="262"/>
      <c r="D342" s="262"/>
      <c r="E342" s="262"/>
      <c r="F342" s="262"/>
    </row>
    <row r="343" spans="1:6" ht="15">
      <c r="A343" s="261" t="s">
        <v>295</v>
      </c>
      <c r="B343" s="262"/>
      <c r="C343" s="262"/>
      <c r="D343" s="262"/>
      <c r="E343" s="262"/>
      <c r="F343" s="262"/>
    </row>
    <row r="344" spans="1:6" ht="15">
      <c r="A344" s="261"/>
      <c r="B344" s="262"/>
      <c r="C344" s="262"/>
      <c r="D344" s="262"/>
      <c r="E344" s="262"/>
      <c r="F344" s="262"/>
    </row>
    <row r="345" spans="1:6" ht="15">
      <c r="A345" s="261"/>
      <c r="B345" s="262"/>
      <c r="C345" s="262"/>
      <c r="D345" s="262"/>
      <c r="E345" s="262"/>
      <c r="F345" s="262"/>
    </row>
    <row r="346" spans="1:6" ht="15">
      <c r="A346" s="261"/>
      <c r="B346" s="262"/>
      <c r="C346" s="262"/>
      <c r="D346" s="262"/>
      <c r="E346" s="262"/>
      <c r="F346" s="262"/>
    </row>
    <row r="347" spans="1:6" ht="15">
      <c r="A347" s="261"/>
      <c r="B347" s="262"/>
      <c r="C347" s="262"/>
      <c r="D347" s="262"/>
      <c r="E347" s="262"/>
      <c r="F347" s="262"/>
    </row>
    <row r="348" spans="1:6" ht="15">
      <c r="A348" s="261"/>
      <c r="B348" s="262"/>
      <c r="C348" s="262"/>
      <c r="D348" s="262"/>
      <c r="E348" s="262"/>
      <c r="F348" s="262"/>
    </row>
    <row r="349" spans="1:6" ht="30">
      <c r="A349" s="266" t="s">
        <v>296</v>
      </c>
      <c r="B349" s="262"/>
      <c r="C349" s="262"/>
      <c r="D349" s="262"/>
      <c r="E349" s="262"/>
      <c r="F349" s="262"/>
    </row>
    <row r="350" spans="1:6" ht="15">
      <c r="A350" s="263"/>
      <c r="B350" s="262"/>
      <c r="C350" s="262"/>
      <c r="D350" s="262"/>
      <c r="E350" s="262"/>
      <c r="F350" s="262"/>
    </row>
    <row r="351" spans="1:6" ht="15">
      <c r="A351" s="263"/>
      <c r="B351" s="262"/>
      <c r="C351" s="262"/>
      <c r="D351" s="262"/>
      <c r="E351" s="262"/>
      <c r="F351" s="262"/>
    </row>
    <row r="352" spans="1:6" ht="15">
      <c r="A352" s="263"/>
      <c r="B352" s="262"/>
      <c r="C352" s="262"/>
      <c r="D352" s="262"/>
      <c r="E352" s="262"/>
      <c r="F352" s="262"/>
    </row>
    <row r="353" spans="1:6" ht="16.5">
      <c r="A353" s="264" t="s">
        <v>297</v>
      </c>
      <c r="B353" s="265">
        <f>SUM(B340:B352)</f>
        <v>0</v>
      </c>
      <c r="C353" s="265">
        <f>SUM(C340:C352)</f>
        <v>0</v>
      </c>
      <c r="D353" s="265">
        <f>SUM(D340:D352)</f>
        <v>0</v>
      </c>
      <c r="E353" s="265">
        <f>SUM(E340:E352)</f>
        <v>0</v>
      </c>
      <c r="F353" s="265">
        <f>SUM(F340:F352)</f>
        <v>0</v>
      </c>
    </row>
    <row r="354" spans="1:6" ht="18">
      <c r="A354" s="267" t="s">
        <v>341</v>
      </c>
      <c r="B354" s="268">
        <f>B327+B339-B353</f>
        <v>0</v>
      </c>
      <c r="C354" s="268">
        <f>B327+C339-C353</f>
        <v>0</v>
      </c>
      <c r="D354" s="268">
        <f>B327+D339-D353</f>
        <v>0</v>
      </c>
      <c r="E354" s="268">
        <f>B327+E339-E353</f>
        <v>0</v>
      </c>
      <c r="F354" s="268">
        <f>B327+F339-F353</f>
        <v>0</v>
      </c>
    </row>
    <row r="355" spans="1:6" ht="18">
      <c r="A355" s="269"/>
      <c r="B355" s="270"/>
      <c r="C355" s="270"/>
      <c r="D355" s="270"/>
      <c r="E355" s="270"/>
      <c r="F355" s="270"/>
    </row>
    <row r="356" spans="1:6" ht="18">
      <c r="A356" s="258" t="s">
        <v>342</v>
      </c>
      <c r="B356" s="259"/>
      <c r="C356" s="260"/>
      <c r="D356" s="260"/>
      <c r="E356" s="260"/>
      <c r="F356" s="260"/>
    </row>
    <row r="357" spans="1:6" ht="15">
      <c r="A357" s="261" t="s">
        <v>288</v>
      </c>
      <c r="B357" s="262"/>
      <c r="C357" s="262"/>
      <c r="D357" s="262"/>
      <c r="E357" s="262"/>
      <c r="F357" s="262"/>
    </row>
    <row r="358" spans="1:6" ht="15">
      <c r="A358" s="261" t="s">
        <v>289</v>
      </c>
      <c r="B358" s="262"/>
      <c r="C358" s="262"/>
      <c r="D358" s="262"/>
      <c r="E358" s="262"/>
      <c r="F358" s="262"/>
    </row>
    <row r="359" spans="1:6" ht="15">
      <c r="A359" s="261"/>
      <c r="B359" s="262"/>
      <c r="C359" s="262"/>
      <c r="D359" s="262"/>
      <c r="E359" s="262"/>
      <c r="F359" s="262"/>
    </row>
    <row r="360" spans="1:6" ht="15">
      <c r="A360" s="261"/>
      <c r="B360" s="262"/>
      <c r="C360" s="262"/>
      <c r="D360" s="262"/>
      <c r="E360" s="262"/>
      <c r="F360" s="262"/>
    </row>
    <row r="361" spans="1:6" ht="15">
      <c r="A361" s="261"/>
      <c r="B361" s="262"/>
      <c r="C361" s="262"/>
      <c r="D361" s="262"/>
      <c r="E361" s="262"/>
      <c r="F361" s="262"/>
    </row>
    <row r="362" spans="1:6" ht="15">
      <c r="A362" s="261"/>
      <c r="B362" s="262"/>
      <c r="C362" s="262"/>
      <c r="D362" s="262"/>
      <c r="E362" s="262"/>
      <c r="F362" s="262"/>
    </row>
    <row r="363" spans="1:6" ht="15">
      <c r="A363" s="261" t="s">
        <v>290</v>
      </c>
      <c r="B363" s="262"/>
      <c r="C363" s="262"/>
      <c r="D363" s="262"/>
      <c r="E363" s="262"/>
      <c r="F363" s="262"/>
    </row>
    <row r="364" spans="1:6" ht="15">
      <c r="A364" s="261" t="s">
        <v>291</v>
      </c>
      <c r="B364" s="262"/>
      <c r="C364" s="262"/>
      <c r="D364" s="262"/>
      <c r="E364" s="262"/>
      <c r="F364" s="262"/>
    </row>
    <row r="365" spans="1:6" ht="15">
      <c r="A365" s="261" t="s">
        <v>292</v>
      </c>
      <c r="B365" s="262"/>
      <c r="C365" s="262"/>
      <c r="D365" s="262"/>
      <c r="E365" s="262"/>
      <c r="F365" s="262"/>
    </row>
    <row r="366" spans="1:6" ht="15">
      <c r="A366" s="263"/>
      <c r="B366" s="262"/>
      <c r="C366" s="262"/>
      <c r="D366" s="262"/>
      <c r="E366" s="262"/>
      <c r="F366" s="262"/>
    </row>
    <row r="367" spans="1:6" ht="15">
      <c r="A367" s="263"/>
      <c r="B367" s="262"/>
      <c r="C367" s="262"/>
      <c r="D367" s="262"/>
      <c r="E367" s="262"/>
      <c r="F367" s="262"/>
    </row>
    <row r="368" spans="1:6" ht="16.5">
      <c r="A368" s="264" t="s">
        <v>293</v>
      </c>
      <c r="B368" s="265">
        <f>SUM(B357:B367)</f>
        <v>0</v>
      </c>
      <c r="C368" s="265">
        <f>SUM(C357:C367)</f>
        <v>0</v>
      </c>
      <c r="D368" s="265">
        <f>SUM(D357:D367)</f>
        <v>0</v>
      </c>
      <c r="E368" s="265">
        <f>SUM(E357:E367)</f>
        <v>0</v>
      </c>
      <c r="F368" s="265">
        <f>SUM(F357:F367)</f>
        <v>0</v>
      </c>
    </row>
    <row r="369" spans="1:6" ht="15">
      <c r="A369" s="261" t="s">
        <v>294</v>
      </c>
      <c r="B369" s="262"/>
      <c r="C369" s="262"/>
      <c r="D369" s="262"/>
      <c r="E369" s="262"/>
      <c r="F369" s="262"/>
    </row>
    <row r="370" spans="1:6" ht="15">
      <c r="A370" s="261" t="s">
        <v>295</v>
      </c>
      <c r="B370" s="262"/>
      <c r="C370" s="262"/>
      <c r="D370" s="262"/>
      <c r="E370" s="262"/>
      <c r="F370" s="262"/>
    </row>
    <row r="371" spans="1:6" ht="15">
      <c r="A371" s="261" t="s">
        <v>295</v>
      </c>
      <c r="B371" s="262"/>
      <c r="C371" s="262"/>
      <c r="D371" s="262"/>
      <c r="E371" s="262"/>
      <c r="F371" s="262"/>
    </row>
    <row r="372" spans="1:6" ht="15">
      <c r="A372" s="261" t="s">
        <v>295</v>
      </c>
      <c r="B372" s="262"/>
      <c r="C372" s="262"/>
      <c r="D372" s="262"/>
      <c r="E372" s="262"/>
      <c r="F372" s="262"/>
    </row>
    <row r="373" spans="1:6" ht="15">
      <c r="A373" s="261"/>
      <c r="B373" s="262"/>
      <c r="C373" s="262"/>
      <c r="D373" s="262"/>
      <c r="E373" s="262"/>
      <c r="F373" s="262"/>
    </row>
    <row r="374" spans="1:6" ht="15">
      <c r="A374" s="261"/>
      <c r="B374" s="262"/>
      <c r="C374" s="262"/>
      <c r="D374" s="262"/>
      <c r="E374" s="262"/>
      <c r="F374" s="262"/>
    </row>
    <row r="375" spans="1:6" ht="15">
      <c r="A375" s="261"/>
      <c r="B375" s="262"/>
      <c r="C375" s="262"/>
      <c r="D375" s="262"/>
      <c r="E375" s="262"/>
      <c r="F375" s="262"/>
    </row>
    <row r="376" spans="1:6" ht="15">
      <c r="A376" s="261"/>
      <c r="B376" s="262"/>
      <c r="C376" s="262"/>
      <c r="D376" s="262"/>
      <c r="E376" s="262"/>
      <c r="F376" s="262"/>
    </row>
    <row r="377" spans="1:6" ht="15">
      <c r="A377" s="261"/>
      <c r="B377" s="262"/>
      <c r="C377" s="262"/>
      <c r="D377" s="262"/>
      <c r="E377" s="262"/>
      <c r="F377" s="262"/>
    </row>
    <row r="378" spans="1:6" ht="30">
      <c r="A378" s="266" t="s">
        <v>296</v>
      </c>
      <c r="B378" s="262"/>
      <c r="C378" s="262"/>
      <c r="D378" s="262"/>
      <c r="E378" s="262"/>
      <c r="F378" s="262"/>
    </row>
    <row r="379" spans="1:6" ht="15">
      <c r="A379" s="263"/>
      <c r="B379" s="262"/>
      <c r="C379" s="262"/>
      <c r="D379" s="262"/>
      <c r="E379" s="262"/>
      <c r="F379" s="262"/>
    </row>
    <row r="380" spans="1:6" ht="15">
      <c r="A380" s="263"/>
      <c r="B380" s="262"/>
      <c r="C380" s="262"/>
      <c r="D380" s="262"/>
      <c r="E380" s="262"/>
      <c r="F380" s="262"/>
    </row>
    <row r="381" spans="1:6" ht="15">
      <c r="A381" s="263"/>
      <c r="B381" s="262"/>
      <c r="C381" s="262"/>
      <c r="D381" s="262"/>
      <c r="E381" s="262"/>
      <c r="F381" s="262"/>
    </row>
    <row r="382" spans="1:6" ht="16.5">
      <c r="A382" s="264" t="s">
        <v>297</v>
      </c>
      <c r="B382" s="265">
        <f>SUM(B369:B381)</f>
        <v>0</v>
      </c>
      <c r="C382" s="265">
        <f>SUM(C369:C381)</f>
        <v>0</v>
      </c>
      <c r="D382" s="265">
        <f>SUM(D369:D381)</f>
        <v>0</v>
      </c>
      <c r="E382" s="265">
        <f>SUM(E369:E381)</f>
        <v>0</v>
      </c>
      <c r="F382" s="265">
        <f>SUM(F369:F381)</f>
        <v>0</v>
      </c>
    </row>
    <row r="383" spans="1:6" ht="18">
      <c r="A383" s="267" t="s">
        <v>343</v>
      </c>
      <c r="B383" s="268">
        <f>B356+B368-B382</f>
        <v>0</v>
      </c>
      <c r="C383" s="268">
        <f>B356+C368-C382</f>
        <v>0</v>
      </c>
      <c r="D383" s="268">
        <f>B356+D368-D382</f>
        <v>0</v>
      </c>
      <c r="E383" s="268">
        <f>B356+E368-E382</f>
        <v>0</v>
      </c>
      <c r="F383" s="268">
        <f>B356+F368-F382</f>
        <v>0</v>
      </c>
    </row>
    <row r="384" spans="1:6" ht="18">
      <c r="A384" s="269"/>
      <c r="B384" s="270"/>
      <c r="C384" s="270"/>
      <c r="D384" s="270"/>
      <c r="E384" s="270"/>
      <c r="F384" s="270"/>
    </row>
    <row r="385" spans="1:6" ht="18">
      <c r="A385" s="258" t="s">
        <v>344</v>
      </c>
      <c r="B385" s="259"/>
      <c r="C385" s="260"/>
      <c r="D385" s="260"/>
      <c r="E385" s="260"/>
      <c r="F385" s="260"/>
    </row>
    <row r="386" spans="1:6" ht="15">
      <c r="A386" s="261" t="s">
        <v>288</v>
      </c>
      <c r="B386" s="262"/>
      <c r="C386" s="262"/>
      <c r="D386" s="262"/>
      <c r="E386" s="262"/>
      <c r="F386" s="262"/>
    </row>
    <row r="387" spans="1:6" ht="15">
      <c r="A387" s="261" t="s">
        <v>289</v>
      </c>
      <c r="B387" s="262"/>
      <c r="C387" s="262"/>
      <c r="D387" s="262"/>
      <c r="E387" s="262"/>
      <c r="F387" s="262"/>
    </row>
    <row r="388" spans="1:6" ht="15">
      <c r="A388" s="261"/>
      <c r="B388" s="262"/>
      <c r="C388" s="262"/>
      <c r="D388" s="262"/>
      <c r="E388" s="262"/>
      <c r="F388" s="262"/>
    </row>
    <row r="389" spans="1:6" ht="15">
      <c r="A389" s="261"/>
      <c r="B389" s="262"/>
      <c r="C389" s="262"/>
      <c r="D389" s="262"/>
      <c r="E389" s="262"/>
      <c r="F389" s="262"/>
    </row>
    <row r="390" spans="1:6" ht="15">
      <c r="A390" s="261"/>
      <c r="B390" s="262"/>
      <c r="C390" s="262"/>
      <c r="D390" s="262"/>
      <c r="E390" s="262"/>
      <c r="F390" s="262"/>
    </row>
    <row r="391" spans="1:6" ht="15">
      <c r="A391" s="261"/>
      <c r="B391" s="262"/>
      <c r="C391" s="262"/>
      <c r="D391" s="262"/>
      <c r="E391" s="262"/>
      <c r="F391" s="262"/>
    </row>
    <row r="392" spans="1:6" ht="15">
      <c r="A392" s="261" t="s">
        <v>290</v>
      </c>
      <c r="B392" s="262"/>
      <c r="C392" s="262"/>
      <c r="D392" s="262"/>
      <c r="E392" s="262"/>
      <c r="F392" s="262"/>
    </row>
    <row r="393" spans="1:6" ht="15">
      <c r="A393" s="261" t="s">
        <v>291</v>
      </c>
      <c r="B393" s="262"/>
      <c r="C393" s="262"/>
      <c r="D393" s="262"/>
      <c r="E393" s="262"/>
      <c r="F393" s="262"/>
    </row>
    <row r="394" spans="1:6" ht="15">
      <c r="A394" s="261" t="s">
        <v>292</v>
      </c>
      <c r="B394" s="262"/>
      <c r="C394" s="262"/>
      <c r="D394" s="262"/>
      <c r="E394" s="262"/>
      <c r="F394" s="262"/>
    </row>
    <row r="395" spans="1:6" ht="15">
      <c r="A395" s="263"/>
      <c r="B395" s="262"/>
      <c r="C395" s="262"/>
      <c r="D395" s="262"/>
      <c r="E395" s="262"/>
      <c r="F395" s="262"/>
    </row>
    <row r="396" spans="1:6" ht="15">
      <c r="A396" s="263"/>
      <c r="B396" s="262"/>
      <c r="C396" s="262"/>
      <c r="D396" s="262"/>
      <c r="E396" s="262"/>
      <c r="F396" s="262"/>
    </row>
    <row r="397" spans="1:6" ht="16.5">
      <c r="A397" s="264" t="s">
        <v>293</v>
      </c>
      <c r="B397" s="265">
        <f>SUM(B386:B396)</f>
        <v>0</v>
      </c>
      <c r="C397" s="265">
        <f>SUM(C386:C396)</f>
        <v>0</v>
      </c>
      <c r="D397" s="265">
        <f>SUM(D386:D396)</f>
        <v>0</v>
      </c>
      <c r="E397" s="265">
        <f>SUM(E386:E396)</f>
        <v>0</v>
      </c>
      <c r="F397" s="265">
        <f>SUM(F386:F396)</f>
        <v>0</v>
      </c>
    </row>
    <row r="398" spans="1:6" ht="15">
      <c r="A398" s="261" t="s">
        <v>294</v>
      </c>
      <c r="B398" s="262"/>
      <c r="C398" s="262"/>
      <c r="D398" s="262"/>
      <c r="E398" s="262"/>
      <c r="F398" s="262"/>
    </row>
    <row r="399" spans="1:6" ht="15">
      <c r="A399" s="261" t="s">
        <v>295</v>
      </c>
      <c r="B399" s="262"/>
      <c r="C399" s="262"/>
      <c r="D399" s="262"/>
      <c r="E399" s="262"/>
      <c r="F399" s="262"/>
    </row>
    <row r="400" spans="1:6" ht="15">
      <c r="A400" s="261" t="s">
        <v>295</v>
      </c>
      <c r="B400" s="262"/>
      <c r="C400" s="262"/>
      <c r="D400" s="262"/>
      <c r="E400" s="262"/>
      <c r="F400" s="262"/>
    </row>
    <row r="401" spans="1:6" ht="15">
      <c r="A401" s="261" t="s">
        <v>295</v>
      </c>
      <c r="B401" s="262"/>
      <c r="C401" s="262"/>
      <c r="D401" s="262"/>
      <c r="E401" s="262"/>
      <c r="F401" s="262"/>
    </row>
    <row r="402" spans="1:6" ht="15">
      <c r="A402" s="261"/>
      <c r="B402" s="262"/>
      <c r="C402" s="262"/>
      <c r="D402" s="262"/>
      <c r="E402" s="262"/>
      <c r="F402" s="262"/>
    </row>
    <row r="403" spans="1:6" ht="15">
      <c r="A403" s="261"/>
      <c r="B403" s="262"/>
      <c r="C403" s="262"/>
      <c r="D403" s="262"/>
      <c r="E403" s="262"/>
      <c r="F403" s="262"/>
    </row>
    <row r="404" spans="1:6" ht="15">
      <c r="A404" s="261"/>
      <c r="B404" s="262"/>
      <c r="C404" s="262"/>
      <c r="D404" s="262"/>
      <c r="E404" s="262"/>
      <c r="F404" s="262"/>
    </row>
    <row r="405" spans="1:6" ht="15">
      <c r="A405" s="261"/>
      <c r="B405" s="262"/>
      <c r="C405" s="262"/>
      <c r="D405" s="262"/>
      <c r="E405" s="262"/>
      <c r="F405" s="262"/>
    </row>
    <row r="406" spans="1:6" ht="15">
      <c r="A406" s="261"/>
      <c r="B406" s="262"/>
      <c r="C406" s="262"/>
      <c r="D406" s="262"/>
      <c r="E406" s="262"/>
      <c r="F406" s="262"/>
    </row>
    <row r="407" spans="1:6" ht="30">
      <c r="A407" s="266" t="s">
        <v>296</v>
      </c>
      <c r="B407" s="262"/>
      <c r="C407" s="262"/>
      <c r="D407" s="262"/>
      <c r="E407" s="262"/>
      <c r="F407" s="262"/>
    </row>
    <row r="408" spans="1:6" ht="15">
      <c r="A408" s="263"/>
      <c r="B408" s="262"/>
      <c r="C408" s="262"/>
      <c r="D408" s="262"/>
      <c r="E408" s="262"/>
      <c r="F408" s="262"/>
    </row>
    <row r="409" spans="1:6" ht="15">
      <c r="A409" s="263"/>
      <c r="B409" s="262"/>
      <c r="C409" s="262"/>
      <c r="D409" s="262"/>
      <c r="E409" s="262"/>
      <c r="F409" s="262"/>
    </row>
    <row r="410" spans="1:6" ht="15">
      <c r="A410" s="263"/>
      <c r="B410" s="262"/>
      <c r="C410" s="262"/>
      <c r="D410" s="262"/>
      <c r="E410" s="262"/>
      <c r="F410" s="262"/>
    </row>
    <row r="411" spans="1:6" ht="16.5">
      <c r="A411" s="264" t="s">
        <v>297</v>
      </c>
      <c r="B411" s="265">
        <f>SUM(B398:B410)</f>
        <v>0</v>
      </c>
      <c r="C411" s="265">
        <f>SUM(C398:C410)</f>
        <v>0</v>
      </c>
      <c r="D411" s="265">
        <f>SUM(D398:D410)</f>
        <v>0</v>
      </c>
      <c r="E411" s="265">
        <f>SUM(E398:E410)</f>
        <v>0</v>
      </c>
      <c r="F411" s="265">
        <f>SUM(F398:F410)</f>
        <v>0</v>
      </c>
    </row>
    <row r="412" spans="1:6" ht="18">
      <c r="A412" s="267" t="s">
        <v>345</v>
      </c>
      <c r="B412" s="268">
        <f>B385+B397-B411</f>
        <v>0</v>
      </c>
      <c r="C412" s="268">
        <f>B385+C397-C411</f>
        <v>0</v>
      </c>
      <c r="D412" s="268">
        <f>B385+D397-D411</f>
        <v>0</v>
      </c>
      <c r="E412" s="268">
        <f>B385+E397-E411</f>
        <v>0</v>
      </c>
      <c r="F412" s="268">
        <f>B385+F397-F411</f>
        <v>0</v>
      </c>
    </row>
    <row r="413" spans="1:6" ht="18">
      <c r="A413" s="269"/>
      <c r="B413" s="270"/>
      <c r="C413" s="270"/>
      <c r="D413" s="270"/>
      <c r="E413" s="270"/>
      <c r="F413" s="270"/>
    </row>
    <row r="414" spans="1:6" ht="18">
      <c r="A414" s="258" t="s">
        <v>346</v>
      </c>
      <c r="B414" s="259"/>
      <c r="C414" s="260"/>
      <c r="D414" s="260"/>
      <c r="E414" s="260"/>
      <c r="F414" s="260"/>
    </row>
    <row r="415" spans="1:6" ht="15">
      <c r="A415" s="261" t="s">
        <v>288</v>
      </c>
      <c r="B415" s="262"/>
      <c r="C415" s="262"/>
      <c r="D415" s="262"/>
      <c r="E415" s="262"/>
      <c r="F415" s="262"/>
    </row>
    <row r="416" spans="1:6" ht="15">
      <c r="A416" s="261" t="s">
        <v>289</v>
      </c>
      <c r="B416" s="262"/>
      <c r="C416" s="262"/>
      <c r="D416" s="262"/>
      <c r="E416" s="262"/>
      <c r="F416" s="262"/>
    </row>
    <row r="417" spans="1:6" ht="15">
      <c r="A417" s="261"/>
      <c r="B417" s="262"/>
      <c r="C417" s="262"/>
      <c r="D417" s="262"/>
      <c r="E417" s="262"/>
      <c r="F417" s="262"/>
    </row>
    <row r="418" spans="1:6" ht="15">
      <c r="A418" s="261"/>
      <c r="B418" s="262"/>
      <c r="C418" s="262"/>
      <c r="D418" s="262"/>
      <c r="E418" s="262"/>
      <c r="F418" s="262"/>
    </row>
    <row r="419" spans="1:6" ht="15">
      <c r="A419" s="261"/>
      <c r="B419" s="262"/>
      <c r="C419" s="262"/>
      <c r="D419" s="262"/>
      <c r="E419" s="262"/>
      <c r="F419" s="262"/>
    </row>
    <row r="420" spans="1:6" ht="15">
      <c r="A420" s="261"/>
      <c r="B420" s="262"/>
      <c r="C420" s="262"/>
      <c r="D420" s="262"/>
      <c r="E420" s="262"/>
      <c r="F420" s="262"/>
    </row>
    <row r="421" spans="1:6" ht="15">
      <c r="A421" s="261" t="s">
        <v>290</v>
      </c>
      <c r="B421" s="262"/>
      <c r="C421" s="262"/>
      <c r="D421" s="262"/>
      <c r="E421" s="262"/>
      <c r="F421" s="262"/>
    </row>
    <row r="422" spans="1:6" ht="15">
      <c r="A422" s="261" t="s">
        <v>291</v>
      </c>
      <c r="B422" s="262"/>
      <c r="C422" s="262"/>
      <c r="D422" s="262"/>
      <c r="E422" s="262"/>
      <c r="F422" s="262"/>
    </row>
    <row r="423" spans="1:6" ht="15">
      <c r="A423" s="261" t="s">
        <v>292</v>
      </c>
      <c r="B423" s="262"/>
      <c r="C423" s="262"/>
      <c r="D423" s="262"/>
      <c r="E423" s="262"/>
      <c r="F423" s="262"/>
    </row>
    <row r="424" spans="1:6" ht="15">
      <c r="A424" s="263"/>
      <c r="B424" s="262"/>
      <c r="C424" s="262"/>
      <c r="D424" s="262"/>
      <c r="E424" s="262"/>
      <c r="F424" s="262"/>
    </row>
    <row r="425" spans="1:6" ht="15">
      <c r="A425" s="263"/>
      <c r="B425" s="262"/>
      <c r="C425" s="262"/>
      <c r="D425" s="262"/>
      <c r="E425" s="262"/>
      <c r="F425" s="262"/>
    </row>
    <row r="426" spans="1:6" ht="16.5">
      <c r="A426" s="264" t="s">
        <v>293</v>
      </c>
      <c r="B426" s="265">
        <f>SUM(B415:B425)</f>
        <v>0</v>
      </c>
      <c r="C426" s="265">
        <f>SUM(C415:C425)</f>
        <v>0</v>
      </c>
      <c r="D426" s="265">
        <f>SUM(D415:D425)</f>
        <v>0</v>
      </c>
      <c r="E426" s="265">
        <f>SUM(E415:E425)</f>
        <v>0</v>
      </c>
      <c r="F426" s="265">
        <f>SUM(F415:F425)</f>
        <v>0</v>
      </c>
    </row>
    <row r="427" spans="1:6" ht="15">
      <c r="A427" s="261" t="s">
        <v>294</v>
      </c>
      <c r="B427" s="262"/>
      <c r="C427" s="262"/>
      <c r="D427" s="262"/>
      <c r="E427" s="262"/>
      <c r="F427" s="262"/>
    </row>
    <row r="428" spans="1:6" ht="15">
      <c r="A428" s="261" t="s">
        <v>295</v>
      </c>
      <c r="B428" s="262"/>
      <c r="C428" s="262"/>
      <c r="D428" s="262"/>
      <c r="E428" s="262"/>
      <c r="F428" s="262"/>
    </row>
    <row r="429" spans="1:6" ht="15">
      <c r="A429" s="261" t="s">
        <v>295</v>
      </c>
      <c r="B429" s="262"/>
      <c r="C429" s="262"/>
      <c r="D429" s="262"/>
      <c r="E429" s="262"/>
      <c r="F429" s="262"/>
    </row>
    <row r="430" spans="1:6" ht="15">
      <c r="A430" s="261" t="s">
        <v>295</v>
      </c>
      <c r="B430" s="262"/>
      <c r="C430" s="262"/>
      <c r="D430" s="262"/>
      <c r="E430" s="262"/>
      <c r="F430" s="262"/>
    </row>
    <row r="431" spans="1:6" ht="15">
      <c r="A431" s="261"/>
      <c r="B431" s="262"/>
      <c r="C431" s="262"/>
      <c r="D431" s="262"/>
      <c r="E431" s="262"/>
      <c r="F431" s="262"/>
    </row>
    <row r="432" spans="1:6" ht="15">
      <c r="A432" s="261"/>
      <c r="B432" s="262"/>
      <c r="C432" s="262"/>
      <c r="D432" s="262"/>
      <c r="E432" s="262"/>
      <c r="F432" s="262"/>
    </row>
    <row r="433" spans="1:6" ht="15">
      <c r="A433" s="261"/>
      <c r="B433" s="262"/>
      <c r="C433" s="262"/>
      <c r="D433" s="262"/>
      <c r="E433" s="262"/>
      <c r="F433" s="262"/>
    </row>
    <row r="434" spans="1:6" ht="15">
      <c r="A434" s="261"/>
      <c r="B434" s="262"/>
      <c r="C434" s="262"/>
      <c r="D434" s="262"/>
      <c r="E434" s="262"/>
      <c r="F434" s="262"/>
    </row>
    <row r="435" spans="1:6" ht="15">
      <c r="A435" s="261"/>
      <c r="B435" s="262"/>
      <c r="C435" s="262"/>
      <c r="D435" s="262"/>
      <c r="E435" s="262"/>
      <c r="F435" s="262"/>
    </row>
    <row r="436" spans="1:6" ht="30">
      <c r="A436" s="266" t="s">
        <v>296</v>
      </c>
      <c r="B436" s="262"/>
      <c r="C436" s="262"/>
      <c r="D436" s="262"/>
      <c r="E436" s="262"/>
      <c r="F436" s="262"/>
    </row>
    <row r="437" spans="1:6" ht="15">
      <c r="A437" s="263"/>
      <c r="B437" s="262"/>
      <c r="C437" s="262"/>
      <c r="D437" s="262"/>
      <c r="E437" s="262"/>
      <c r="F437" s="262"/>
    </row>
    <row r="438" spans="1:6" ht="15">
      <c r="A438" s="263"/>
      <c r="B438" s="262"/>
      <c r="C438" s="262"/>
      <c r="D438" s="262"/>
      <c r="E438" s="262"/>
      <c r="F438" s="262"/>
    </row>
    <row r="439" spans="1:6" ht="15">
      <c r="A439" s="263"/>
      <c r="B439" s="262"/>
      <c r="C439" s="262"/>
      <c r="D439" s="262"/>
      <c r="E439" s="262"/>
      <c r="F439" s="262"/>
    </row>
    <row r="440" spans="1:6" ht="16.5">
      <c r="A440" s="264" t="s">
        <v>297</v>
      </c>
      <c r="B440" s="265">
        <f>SUM(B427:B439)</f>
        <v>0</v>
      </c>
      <c r="C440" s="265">
        <f>SUM(C427:C439)</f>
        <v>0</v>
      </c>
      <c r="D440" s="265">
        <f>SUM(D427:D439)</f>
        <v>0</v>
      </c>
      <c r="E440" s="265">
        <f>SUM(E427:E439)</f>
        <v>0</v>
      </c>
      <c r="F440" s="265">
        <f>SUM(F427:F439)</f>
        <v>0</v>
      </c>
    </row>
    <row r="441" spans="1:6" ht="18">
      <c r="A441" s="267" t="s">
        <v>347</v>
      </c>
      <c r="B441" s="268">
        <f>B414+B426-B440</f>
        <v>0</v>
      </c>
      <c r="C441" s="268">
        <f>B414+C426-C440</f>
        <v>0</v>
      </c>
      <c r="D441" s="268">
        <f>B414+D426-D440</f>
        <v>0</v>
      </c>
      <c r="E441" s="268">
        <f>B414+E426-E440</f>
        <v>0</v>
      </c>
      <c r="F441" s="268">
        <f>B414+F426-F440</f>
        <v>0</v>
      </c>
    </row>
    <row r="442" spans="1:6" ht="18">
      <c r="A442" s="269"/>
      <c r="B442" s="270"/>
      <c r="C442" s="270"/>
      <c r="D442" s="270"/>
      <c r="E442" s="270"/>
      <c r="F442" s="270"/>
    </row>
    <row r="443" spans="1:6" ht="18">
      <c r="A443" s="258" t="s">
        <v>348</v>
      </c>
      <c r="B443" s="259"/>
      <c r="C443" s="260"/>
      <c r="D443" s="260"/>
      <c r="E443" s="260"/>
      <c r="F443" s="260"/>
    </row>
    <row r="444" spans="1:6" ht="15">
      <c r="A444" s="261" t="s">
        <v>288</v>
      </c>
      <c r="B444" s="262"/>
      <c r="C444" s="262"/>
      <c r="D444" s="262"/>
      <c r="E444" s="262"/>
      <c r="F444" s="262"/>
    </row>
    <row r="445" spans="1:6" ht="15">
      <c r="A445" s="261" t="s">
        <v>289</v>
      </c>
      <c r="B445" s="262"/>
      <c r="C445" s="262"/>
      <c r="D445" s="262"/>
      <c r="E445" s="262"/>
      <c r="F445" s="262"/>
    </row>
    <row r="446" spans="1:6" ht="15">
      <c r="A446" s="261"/>
      <c r="B446" s="262"/>
      <c r="C446" s="262"/>
      <c r="D446" s="262"/>
      <c r="E446" s="262"/>
      <c r="F446" s="262"/>
    </row>
    <row r="447" spans="1:6" ht="15">
      <c r="A447" s="261"/>
      <c r="B447" s="262"/>
      <c r="C447" s="262"/>
      <c r="D447" s="262"/>
      <c r="E447" s="262"/>
      <c r="F447" s="262"/>
    </row>
    <row r="448" spans="1:6" ht="15">
      <c r="A448" s="261"/>
      <c r="B448" s="262"/>
      <c r="C448" s="262"/>
      <c r="D448" s="262"/>
      <c r="E448" s="262"/>
      <c r="F448" s="262"/>
    </row>
    <row r="449" spans="1:6" ht="15">
      <c r="A449" s="261"/>
      <c r="B449" s="262"/>
      <c r="C449" s="262"/>
      <c r="D449" s="262"/>
      <c r="E449" s="262"/>
      <c r="F449" s="262"/>
    </row>
    <row r="450" spans="1:6" ht="15">
      <c r="A450" s="261" t="s">
        <v>290</v>
      </c>
      <c r="B450" s="262"/>
      <c r="C450" s="262"/>
      <c r="D450" s="262"/>
      <c r="E450" s="262"/>
      <c r="F450" s="262"/>
    </row>
    <row r="451" spans="1:6" ht="15">
      <c r="A451" s="261" t="s">
        <v>291</v>
      </c>
      <c r="B451" s="262"/>
      <c r="C451" s="262"/>
      <c r="D451" s="262"/>
      <c r="E451" s="262"/>
      <c r="F451" s="262"/>
    </row>
    <row r="452" spans="1:6" ht="15">
      <c r="A452" s="261" t="s">
        <v>292</v>
      </c>
      <c r="B452" s="262"/>
      <c r="C452" s="262"/>
      <c r="D452" s="262"/>
      <c r="E452" s="262"/>
      <c r="F452" s="262"/>
    </row>
    <row r="453" spans="1:6" ht="15">
      <c r="A453" s="263"/>
      <c r="B453" s="262"/>
      <c r="C453" s="262"/>
      <c r="D453" s="262"/>
      <c r="E453" s="262"/>
      <c r="F453" s="262"/>
    </row>
    <row r="454" spans="1:6" ht="15">
      <c r="A454" s="263"/>
      <c r="B454" s="262"/>
      <c r="C454" s="262"/>
      <c r="D454" s="262"/>
      <c r="E454" s="262"/>
      <c r="F454" s="262"/>
    </row>
    <row r="455" spans="1:6" ht="16.5">
      <c r="A455" s="264" t="s">
        <v>293</v>
      </c>
      <c r="B455" s="265">
        <f>SUM(B444:B454)</f>
        <v>0</v>
      </c>
      <c r="C455" s="265">
        <f>SUM(C444:C454)</f>
        <v>0</v>
      </c>
      <c r="D455" s="265">
        <f>SUM(D444:D454)</f>
        <v>0</v>
      </c>
      <c r="E455" s="265">
        <f>SUM(E444:E454)</f>
        <v>0</v>
      </c>
      <c r="F455" s="265">
        <f>SUM(F444:F454)</f>
        <v>0</v>
      </c>
    </row>
    <row r="456" spans="1:6" ht="15">
      <c r="A456" s="261" t="s">
        <v>294</v>
      </c>
      <c r="B456" s="262"/>
      <c r="C456" s="262"/>
      <c r="D456" s="262"/>
      <c r="E456" s="262"/>
      <c r="F456" s="262"/>
    </row>
    <row r="457" spans="1:6" ht="15">
      <c r="A457" s="261" t="s">
        <v>295</v>
      </c>
      <c r="B457" s="262"/>
      <c r="C457" s="262"/>
      <c r="D457" s="262"/>
      <c r="E457" s="262"/>
      <c r="F457" s="262"/>
    </row>
    <row r="458" spans="1:6" ht="15">
      <c r="A458" s="261" t="s">
        <v>295</v>
      </c>
      <c r="B458" s="262"/>
      <c r="C458" s="262"/>
      <c r="D458" s="262"/>
      <c r="E458" s="262"/>
      <c r="F458" s="262"/>
    </row>
    <row r="459" spans="1:6" ht="15">
      <c r="A459" s="261" t="s">
        <v>295</v>
      </c>
      <c r="B459" s="262"/>
      <c r="C459" s="262"/>
      <c r="D459" s="262"/>
      <c r="E459" s="262"/>
      <c r="F459" s="262"/>
    </row>
    <row r="460" spans="1:6" ht="15">
      <c r="A460" s="261"/>
      <c r="B460" s="262"/>
      <c r="C460" s="262"/>
      <c r="D460" s="262"/>
      <c r="E460" s="262"/>
      <c r="F460" s="262"/>
    </row>
    <row r="461" spans="1:6" ht="15">
      <c r="A461" s="261"/>
      <c r="B461" s="262"/>
      <c r="C461" s="262"/>
      <c r="D461" s="262"/>
      <c r="E461" s="262"/>
      <c r="F461" s="262"/>
    </row>
    <row r="462" spans="1:6" ht="15">
      <c r="A462" s="261"/>
      <c r="B462" s="262"/>
      <c r="C462" s="262"/>
      <c r="D462" s="262"/>
      <c r="E462" s="262"/>
      <c r="F462" s="262"/>
    </row>
    <row r="463" spans="1:6" ht="15">
      <c r="A463" s="261"/>
      <c r="B463" s="262"/>
      <c r="C463" s="262"/>
      <c r="D463" s="262"/>
      <c r="E463" s="262"/>
      <c r="F463" s="262"/>
    </row>
    <row r="464" spans="1:6" ht="15">
      <c r="A464" s="261"/>
      <c r="B464" s="262"/>
      <c r="C464" s="262"/>
      <c r="D464" s="262"/>
      <c r="E464" s="262"/>
      <c r="F464" s="262"/>
    </row>
    <row r="465" spans="1:6" ht="30">
      <c r="A465" s="266" t="s">
        <v>296</v>
      </c>
      <c r="B465" s="262"/>
      <c r="C465" s="262"/>
      <c r="D465" s="262"/>
      <c r="E465" s="262"/>
      <c r="F465" s="262"/>
    </row>
    <row r="466" spans="1:6" ht="15">
      <c r="A466" s="263"/>
      <c r="B466" s="262"/>
      <c r="C466" s="262"/>
      <c r="D466" s="262"/>
      <c r="E466" s="262"/>
      <c r="F466" s="262"/>
    </row>
    <row r="467" spans="1:6" ht="15">
      <c r="A467" s="263"/>
      <c r="B467" s="262"/>
      <c r="C467" s="262"/>
      <c r="D467" s="262"/>
      <c r="E467" s="262"/>
      <c r="F467" s="262"/>
    </row>
    <row r="468" spans="1:6" ht="15">
      <c r="A468" s="263"/>
      <c r="B468" s="262"/>
      <c r="C468" s="262"/>
      <c r="D468" s="262"/>
      <c r="E468" s="262"/>
      <c r="F468" s="262"/>
    </row>
    <row r="469" spans="1:6" ht="16.5">
      <c r="A469" s="264" t="s">
        <v>297</v>
      </c>
      <c r="B469" s="265">
        <f>SUM(B456:B468)</f>
        <v>0</v>
      </c>
      <c r="C469" s="265">
        <f>SUM(C456:C468)</f>
        <v>0</v>
      </c>
      <c r="D469" s="265">
        <f>SUM(D456:D468)</f>
        <v>0</v>
      </c>
      <c r="E469" s="265">
        <f>SUM(E456:E468)</f>
        <v>0</v>
      </c>
      <c r="F469" s="265">
        <f>SUM(F456:F468)</f>
        <v>0</v>
      </c>
    </row>
    <row r="470" spans="1:6" ht="18">
      <c r="A470" s="267" t="s">
        <v>349</v>
      </c>
      <c r="B470" s="268">
        <f>B443+B455-B469</f>
        <v>0</v>
      </c>
      <c r="C470" s="268">
        <f>B443+C455-C469</f>
        <v>0</v>
      </c>
      <c r="D470" s="268">
        <f>B443+D455-D469</f>
        <v>0</v>
      </c>
      <c r="E470" s="268">
        <f>B443+E455-E469</f>
        <v>0</v>
      </c>
      <c r="F470" s="268">
        <f>B443+F455-F469</f>
        <v>0</v>
      </c>
    </row>
    <row r="471" spans="1:6" ht="12.75">
      <c r="A471" s="156"/>
      <c r="B471" s="156"/>
      <c r="C471" s="156"/>
      <c r="D471" s="156"/>
      <c r="E471" s="156"/>
      <c r="F471" s="156"/>
    </row>
    <row r="472" spans="1:6" ht="15">
      <c r="A472" s="106"/>
      <c r="B472" s="172"/>
      <c r="C472" s="172"/>
      <c r="D472" s="172"/>
      <c r="E472" s="172"/>
      <c r="F472" s="172"/>
    </row>
    <row r="473" spans="1:6" ht="18">
      <c r="A473" s="160"/>
      <c r="B473" s="161"/>
      <c r="C473" s="161"/>
      <c r="D473" s="161"/>
      <c r="E473" s="161"/>
      <c r="F473" s="161"/>
    </row>
    <row r="474" spans="1:6" ht="36">
      <c r="A474" s="173" t="s">
        <v>350</v>
      </c>
      <c r="B474" s="158"/>
      <c r="C474" s="158"/>
      <c r="D474" s="158"/>
      <c r="E474" s="158"/>
      <c r="F474" s="158"/>
    </row>
    <row r="475" spans="1:6" ht="36">
      <c r="A475" s="174" t="s">
        <v>351</v>
      </c>
      <c r="B475" s="158"/>
      <c r="C475" s="158"/>
      <c r="D475" s="158"/>
      <c r="E475" s="158"/>
      <c r="F475" s="158"/>
    </row>
    <row r="476" spans="1:6" ht="18">
      <c r="A476" s="174" t="s">
        <v>352</v>
      </c>
      <c r="B476" s="158"/>
      <c r="C476" s="158"/>
      <c r="D476" s="158"/>
      <c r="E476" s="158"/>
      <c r="F476" s="158"/>
    </row>
    <row r="477" spans="1:6" ht="31.5" thickBot="1">
      <c r="A477" s="174" t="s">
        <v>353</v>
      </c>
      <c r="B477" s="158"/>
      <c r="C477" s="158"/>
      <c r="D477" s="158"/>
      <c r="E477" s="158"/>
      <c r="F477" s="158"/>
    </row>
    <row r="478" spans="1:6" ht="21" thickBot="1">
      <c r="A478" s="52" t="s">
        <v>73</v>
      </c>
      <c r="B478" s="167">
        <f>B35+B64+B93+B122+B151+B180+B209+B238+B267+B296+B325+B354+B383+B412+B441+B470+B474-B475+B476+B477</f>
        <v>0</v>
      </c>
      <c r="C478" s="167">
        <f>C35+C64+C93+C122+C151+C180+C209+C238+C267+C296+C325+C354+C383+C412+C441+C470+C474-C475+C476+C477</f>
        <v>0</v>
      </c>
      <c r="D478" s="167">
        <f>D35+D64+D93+D122+D151+D180+D209+D238+D267+D296+D325+D354+D383+D412+D441+D470+D474-D475+D476+D477</f>
        <v>0</v>
      </c>
      <c r="E478" s="167">
        <f>E35+E64+E93+E122+E151+E180+E209+E238+E267+E296+E325+E354+E383+E412+E441+E470+E474-E475+E476+E477</f>
        <v>0</v>
      </c>
      <c r="F478" s="167">
        <f>F35+F64+F93+F122+F151+F180+F209+F238+F267+F296+F325+F354+F383+F412+F441+F470+F474-F475+F476+F477</f>
        <v>0</v>
      </c>
    </row>
    <row r="479" spans="1:6" ht="15">
      <c r="A479" s="175"/>
      <c r="B479" s="176"/>
      <c r="C479" s="176"/>
      <c r="D479" s="176"/>
      <c r="E479" s="176"/>
      <c r="F479" s="176"/>
    </row>
    <row r="480" spans="1:6" ht="48">
      <c r="A480" s="173" t="s">
        <v>354</v>
      </c>
      <c r="B480" s="158"/>
      <c r="C480" s="158"/>
      <c r="D480" s="158"/>
      <c r="E480" s="158"/>
      <c r="F480" s="158"/>
    </row>
    <row r="481" spans="1:6" ht="18">
      <c r="A481" s="177"/>
      <c r="B481" s="172"/>
      <c r="C481" s="172"/>
      <c r="D481" s="172"/>
      <c r="E481" s="172"/>
      <c r="F481" s="172"/>
    </row>
    <row r="482" spans="1:6" ht="48">
      <c r="A482" s="173" t="s">
        <v>355</v>
      </c>
      <c r="B482" s="158"/>
      <c r="C482" s="158"/>
      <c r="D482" s="158"/>
      <c r="E482" s="158"/>
      <c r="F482" s="158"/>
    </row>
    <row r="483" spans="1:6" ht="18">
      <c r="A483" s="178"/>
      <c r="B483" s="172"/>
      <c r="C483" s="172"/>
      <c r="D483" s="172"/>
      <c r="E483" s="172"/>
      <c r="F483" s="172"/>
    </row>
    <row r="484" spans="1:6" ht="48">
      <c r="A484" s="173" t="s">
        <v>356</v>
      </c>
      <c r="B484" s="158"/>
      <c r="C484" s="158"/>
      <c r="D484" s="158"/>
      <c r="E484" s="158"/>
      <c r="F484" s="158"/>
    </row>
    <row r="485" spans="1:6" ht="18">
      <c r="A485" s="173"/>
      <c r="B485" s="158"/>
      <c r="C485" s="158"/>
      <c r="D485" s="158"/>
      <c r="E485" s="158"/>
      <c r="F485" s="158"/>
    </row>
    <row r="486" spans="1:6" ht="18">
      <c r="A486" s="173"/>
      <c r="B486" s="158"/>
      <c r="C486" s="158"/>
      <c r="D486" s="158"/>
      <c r="E486" s="158"/>
      <c r="F486" s="158"/>
    </row>
    <row r="487" spans="1:6" ht="18">
      <c r="A487" s="173"/>
      <c r="B487" s="158"/>
      <c r="C487" s="158"/>
      <c r="D487" s="158"/>
      <c r="E487" s="158"/>
      <c r="F487" s="158"/>
    </row>
    <row r="488" spans="1:6" ht="18">
      <c r="A488" s="173"/>
      <c r="B488" s="158"/>
      <c r="C488" s="158"/>
      <c r="D488" s="158"/>
      <c r="E488" s="158"/>
      <c r="F488" s="158"/>
    </row>
    <row r="489" spans="1:6" ht="18">
      <c r="A489" s="173"/>
      <c r="B489" s="158"/>
      <c r="C489" s="158"/>
      <c r="D489" s="158"/>
      <c r="E489" s="158"/>
      <c r="F489" s="158"/>
    </row>
    <row r="490" spans="1:6" ht="18">
      <c r="A490" s="173"/>
      <c r="B490" s="158"/>
      <c r="C490" s="158"/>
      <c r="D490" s="158"/>
      <c r="E490" s="158"/>
      <c r="F490" s="158"/>
    </row>
    <row r="491" spans="1:6" ht="18">
      <c r="A491" s="173"/>
      <c r="B491" s="158"/>
      <c r="C491" s="158"/>
      <c r="D491" s="158"/>
      <c r="E491" s="158"/>
      <c r="F491" s="158"/>
    </row>
    <row r="492" spans="1:6" ht="18">
      <c r="A492" s="173"/>
      <c r="B492" s="158"/>
      <c r="C492" s="158"/>
      <c r="D492" s="158"/>
      <c r="E492" s="158"/>
      <c r="F492" s="158"/>
    </row>
    <row r="493" spans="1:6" ht="18">
      <c r="A493" s="173"/>
      <c r="B493" s="158"/>
      <c r="C493" s="158"/>
      <c r="D493" s="158"/>
      <c r="E493" s="158"/>
      <c r="F493" s="158"/>
    </row>
    <row r="494" spans="1:6" ht="18">
      <c r="A494" s="173"/>
      <c r="B494" s="158"/>
      <c r="C494" s="158"/>
      <c r="D494" s="158"/>
      <c r="E494" s="158"/>
      <c r="F494" s="158"/>
    </row>
    <row r="495" spans="1:6" ht="18">
      <c r="A495" s="173"/>
      <c r="B495" s="158"/>
      <c r="C495" s="158"/>
      <c r="D495" s="158"/>
      <c r="E495" s="158"/>
      <c r="F495" s="158"/>
    </row>
    <row r="496" spans="1:6" ht="18">
      <c r="A496" s="173"/>
      <c r="B496" s="158"/>
      <c r="C496" s="158"/>
      <c r="D496" s="158"/>
      <c r="E496" s="158"/>
      <c r="F496" s="158"/>
    </row>
    <row r="497" spans="1:6" ht="18">
      <c r="A497" s="173"/>
      <c r="B497" s="158"/>
      <c r="C497" s="158"/>
      <c r="D497" s="158"/>
      <c r="E497" s="158"/>
      <c r="F497" s="158"/>
    </row>
    <row r="498" spans="1:6" ht="18">
      <c r="A498" s="177"/>
      <c r="B498" s="172"/>
      <c r="C498" s="172"/>
      <c r="D498" s="172"/>
      <c r="E498" s="172"/>
      <c r="F498" s="172"/>
    </row>
    <row r="499" spans="1:6" ht="30.75">
      <c r="A499" s="179" t="s">
        <v>357</v>
      </c>
      <c r="B499" s="158"/>
      <c r="C499" s="158"/>
      <c r="D499" s="158"/>
      <c r="E499" s="158"/>
      <c r="F499" s="158"/>
    </row>
    <row r="500" spans="1:6" ht="15.75">
      <c r="A500" s="179" t="s">
        <v>358</v>
      </c>
      <c r="B500" s="158"/>
      <c r="C500" s="158"/>
      <c r="D500" s="158"/>
      <c r="E500" s="158"/>
      <c r="F500" s="158"/>
    </row>
    <row r="501" spans="1:6" ht="12.75">
      <c r="A501" s="180"/>
      <c r="B501" s="181"/>
      <c r="C501" s="181"/>
      <c r="D501" s="181"/>
      <c r="E501" s="181"/>
      <c r="F501" s="181"/>
    </row>
    <row r="502" spans="1:6" ht="49.5" thickBot="1">
      <c r="A502" s="173" t="s">
        <v>359</v>
      </c>
      <c r="B502" s="158"/>
      <c r="C502" s="158"/>
      <c r="D502" s="158"/>
      <c r="E502" s="158"/>
      <c r="F502" s="158"/>
    </row>
    <row r="503" spans="1:6" ht="41.25" thickBot="1">
      <c r="A503" s="182" t="s">
        <v>360</v>
      </c>
      <c r="B503" s="167">
        <f>'sig et tab financ'!B32+'sig et tab financ'!B38+'sig et tab financ'!B42+'sig et tab financ'!B47+'sig et tab financ'!B55-'sig et tab financ'!B45</f>
        <v>22068</v>
      </c>
      <c r="C503" s="167">
        <f>B503</f>
        <v>22068</v>
      </c>
      <c r="D503" s="167">
        <f>C503</f>
        <v>22068</v>
      </c>
      <c r="E503" s="167">
        <f>D503</f>
        <v>22068</v>
      </c>
      <c r="F503" s="167">
        <f>E503</f>
        <v>22068</v>
      </c>
    </row>
    <row r="504" spans="1:6" ht="21" thickBot="1">
      <c r="A504" s="52" t="s">
        <v>361</v>
      </c>
      <c r="B504" s="167">
        <f>B478-B503-SUM(B479:B502)</f>
        <v>-22068</v>
      </c>
      <c r="C504" s="167">
        <f>C478-C503-SUM(C479:C502)</f>
        <v>-22068</v>
      </c>
      <c r="D504" s="167">
        <f>D478-D503-SUM(D479:D502)</f>
        <v>-22068</v>
      </c>
      <c r="E504" s="167">
        <f>E478-E503-SUM(E479:E502)</f>
        <v>-22068</v>
      </c>
      <c r="F504" s="167">
        <f>F478-F503-SUM(F479:F502)</f>
        <v>-22068</v>
      </c>
    </row>
    <row r="505" spans="1:6" ht="15">
      <c r="A505" s="58" t="s">
        <v>362</v>
      </c>
      <c r="B505" s="159">
        <f>I251</f>
        <v>0</v>
      </c>
      <c r="C505" s="159">
        <f>J251</f>
        <v>0</v>
      </c>
      <c r="D505" s="159">
        <f>K251</f>
        <v>0</v>
      </c>
      <c r="E505" s="159">
        <f>L251</f>
        <v>0</v>
      </c>
      <c r="F505" s="159">
        <f>M251</f>
        <v>0</v>
      </c>
    </row>
    <row r="506" spans="1:6" ht="15">
      <c r="A506" s="58" t="s">
        <v>363</v>
      </c>
      <c r="B506" s="183"/>
      <c r="C506" s="183"/>
      <c r="D506" s="183"/>
      <c r="E506" s="183"/>
      <c r="F506" s="183"/>
    </row>
    <row r="507" spans="1:6" ht="15">
      <c r="A507" s="58" t="s">
        <v>364</v>
      </c>
      <c r="B507" s="158"/>
      <c r="C507" s="158"/>
      <c r="D507" s="158"/>
      <c r="E507" s="158"/>
      <c r="F507" s="158"/>
    </row>
    <row r="508" spans="1:6" ht="15.75" thickBot="1">
      <c r="A508" s="58" t="s">
        <v>365</v>
      </c>
      <c r="B508" s="158"/>
      <c r="C508" s="158"/>
      <c r="D508" s="158"/>
      <c r="E508" s="158"/>
      <c r="F508" s="158"/>
    </row>
    <row r="509" spans="1:6" ht="36" thickBot="1">
      <c r="A509" s="55" t="s">
        <v>366</v>
      </c>
      <c r="B509" s="167">
        <f>B504-B505-B506+B507+B508</f>
        <v>-22068</v>
      </c>
      <c r="C509" s="167">
        <f>C504-C505-C506+C507+C508</f>
        <v>-22068</v>
      </c>
      <c r="D509" s="167">
        <f>D504-D505-D506+D507+D508</f>
        <v>-22068</v>
      </c>
      <c r="E509" s="167">
        <f>E504-E505-E506+E507+E508</f>
        <v>-22068</v>
      </c>
      <c r="F509" s="167">
        <f>F504-F505-F506+F507+F508</f>
        <v>-22068</v>
      </c>
    </row>
    <row r="510" spans="1:6" ht="15">
      <c r="A510" s="184"/>
      <c r="B510" s="185"/>
      <c r="C510" s="185"/>
      <c r="D510" s="185"/>
      <c r="E510" s="185"/>
      <c r="F510" s="185"/>
    </row>
    <row r="511" spans="1:6" ht="15">
      <c r="A511" s="186"/>
      <c r="B511" s="187"/>
      <c r="C511" s="187"/>
      <c r="D511" s="187"/>
      <c r="E511" s="187"/>
      <c r="F511" s="187"/>
    </row>
    <row r="512" spans="1:6" ht="15">
      <c r="A512" s="58" t="s">
        <v>367</v>
      </c>
      <c r="B512" s="159">
        <f>-I260</f>
        <v>0</v>
      </c>
      <c r="C512" s="159">
        <f>-J260</f>
        <v>0</v>
      </c>
      <c r="D512" s="159">
        <f>-K260</f>
        <v>0</v>
      </c>
      <c r="E512" s="159">
        <f>-L260</f>
        <v>0</v>
      </c>
      <c r="F512" s="159">
        <f>-M260</f>
        <v>0</v>
      </c>
    </row>
    <row r="513" spans="1:6" ht="45">
      <c r="A513" s="57" t="s">
        <v>368</v>
      </c>
      <c r="B513" s="158"/>
      <c r="C513" s="158"/>
      <c r="D513" s="158"/>
      <c r="E513" s="158"/>
      <c r="F513" s="158"/>
    </row>
    <row r="514" spans="1:6" ht="30">
      <c r="A514" s="57" t="s">
        <v>369</v>
      </c>
      <c r="B514" s="158"/>
      <c r="C514" s="158"/>
      <c r="D514" s="158"/>
      <c r="E514" s="158"/>
      <c r="F514" s="158"/>
    </row>
    <row r="515" spans="1:6" ht="15.75" thickBot="1">
      <c r="A515" s="58" t="s">
        <v>370</v>
      </c>
      <c r="B515" s="158"/>
      <c r="C515" s="158"/>
      <c r="D515" s="158"/>
      <c r="E515" s="158"/>
      <c r="F515" s="158"/>
    </row>
    <row r="516" spans="1:6" ht="21" thickBot="1">
      <c r="A516" s="52" t="s">
        <v>371</v>
      </c>
      <c r="B516" s="167">
        <f>B509+SUM(B510:B515)</f>
        <v>-22068</v>
      </c>
      <c r="C516" s="167">
        <f>C509+SUM(C510:C515)</f>
        <v>-22068</v>
      </c>
      <c r="D516" s="167">
        <f>D509+SUM(D510:D515)</f>
        <v>-22068</v>
      </c>
      <c r="E516" s="167">
        <f>E509+SUM(E510:E515)</f>
        <v>-22068</v>
      </c>
      <c r="F516" s="167">
        <f>F509+SUM(F510:F515)</f>
        <v>-22068</v>
      </c>
    </row>
    <row r="517" spans="1:6" ht="20.25">
      <c r="A517" s="188"/>
      <c r="B517" s="189"/>
      <c r="C517" s="189"/>
      <c r="D517" s="189"/>
      <c r="E517" s="189"/>
      <c r="F517" s="189"/>
    </row>
    <row r="518" spans="1:6" ht="30">
      <c r="A518" s="57" t="s">
        <v>372</v>
      </c>
      <c r="B518" s="158"/>
      <c r="C518" s="158"/>
      <c r="D518" s="158"/>
      <c r="E518" s="158"/>
      <c r="F518" s="158"/>
    </row>
    <row r="519" spans="1:6" ht="15">
      <c r="A519" s="57" t="s">
        <v>373</v>
      </c>
      <c r="B519" s="158"/>
      <c r="C519" s="158"/>
      <c r="D519" s="158"/>
      <c r="E519" s="158"/>
      <c r="F519" s="158"/>
    </row>
    <row r="520" spans="1:6" ht="15.75" thickBot="1">
      <c r="A520" s="58" t="s">
        <v>374</v>
      </c>
      <c r="B520" s="158"/>
      <c r="C520" s="158"/>
      <c r="D520" s="158"/>
      <c r="E520" s="158"/>
      <c r="F520" s="158"/>
    </row>
    <row r="521" spans="1:6" ht="21" thickBot="1">
      <c r="A521" s="52" t="s">
        <v>375</v>
      </c>
      <c r="B521" s="167">
        <f>B516+B518+B520+B519</f>
        <v>-22068</v>
      </c>
      <c r="C521" s="167">
        <f>C516+C518+C520+C519</f>
        <v>-22068</v>
      </c>
      <c r="D521" s="167">
        <f>D516+D518+D520+D519</f>
        <v>-22068</v>
      </c>
      <c r="E521" s="167">
        <f>E516+E518+E520+E519</f>
        <v>-22068</v>
      </c>
      <c r="F521" s="167">
        <f>F516+F518+F520+F519</f>
        <v>-22068</v>
      </c>
    </row>
    <row r="522" spans="1:6" ht="15">
      <c r="A522" s="190"/>
      <c r="B522" s="185"/>
      <c r="C522" s="185"/>
      <c r="D522" s="185"/>
      <c r="E522" s="185"/>
      <c r="F522" s="185"/>
    </row>
    <row r="523" spans="1:6" ht="30">
      <c r="A523" s="57" t="s">
        <v>376</v>
      </c>
      <c r="B523" s="191">
        <f>-(B507+B508+B519)</f>
        <v>0</v>
      </c>
      <c r="C523" s="191">
        <f>-(C507+C508+C519)</f>
        <v>0</v>
      </c>
      <c r="D523" s="191">
        <f>-(D507+D508+D519)</f>
        <v>0</v>
      </c>
      <c r="E523" s="191">
        <f>-(E507+E508+E519)</f>
        <v>0</v>
      </c>
      <c r="F523" s="191">
        <f>-(F507+F508+F519)</f>
        <v>0</v>
      </c>
    </row>
    <row r="524" spans="1:6" ht="30">
      <c r="A524" s="57" t="s">
        <v>377</v>
      </c>
      <c r="B524" s="191">
        <f>B506</f>
        <v>0</v>
      </c>
      <c r="C524" s="191">
        <f>C506</f>
        <v>0</v>
      </c>
      <c r="D524" s="191">
        <f>D506</f>
        <v>0</v>
      </c>
      <c r="E524" s="191">
        <f>E506</f>
        <v>0</v>
      </c>
      <c r="F524" s="191">
        <f>F506</f>
        <v>0</v>
      </c>
    </row>
    <row r="525" spans="1:6" ht="15">
      <c r="A525" s="57" t="s">
        <v>378</v>
      </c>
      <c r="B525" s="159">
        <f>I251</f>
        <v>0</v>
      </c>
      <c r="C525" s="159">
        <f>J251</f>
        <v>0</v>
      </c>
      <c r="D525" s="159">
        <f>K251</f>
        <v>0</v>
      </c>
      <c r="E525" s="159">
        <f>L251</f>
        <v>0</v>
      </c>
      <c r="F525" s="159">
        <f>M251</f>
        <v>0</v>
      </c>
    </row>
    <row r="526" spans="1:6" ht="15">
      <c r="A526" s="57" t="s">
        <v>379</v>
      </c>
      <c r="B526" s="159">
        <f>(-I259)</f>
        <v>0</v>
      </c>
      <c r="C526" s="159">
        <f>(-J259)</f>
        <v>0</v>
      </c>
      <c r="D526" s="159">
        <f>(-K259)</f>
        <v>0</v>
      </c>
      <c r="E526" s="159">
        <f>(-L259)</f>
        <v>0</v>
      </c>
      <c r="F526" s="159">
        <f>(-M259)</f>
        <v>0</v>
      </c>
    </row>
    <row r="527" spans="1:6" ht="30">
      <c r="A527" s="57" t="s">
        <v>380</v>
      </c>
      <c r="B527" s="155"/>
      <c r="C527" s="192"/>
      <c r="D527" s="192"/>
      <c r="E527" s="192"/>
      <c r="F527" s="192"/>
    </row>
    <row r="528" spans="1:6" ht="30.75" thickBot="1">
      <c r="A528" s="57" t="s">
        <v>381</v>
      </c>
      <c r="B528" s="193"/>
      <c r="C528" s="193"/>
      <c r="D528" s="193"/>
      <c r="E528" s="193"/>
      <c r="F528" s="193"/>
    </row>
    <row r="529" spans="1:6" ht="21" thickBot="1">
      <c r="A529" s="52" t="s">
        <v>147</v>
      </c>
      <c r="B529" s="194">
        <f>B521+SUM(B522:B528)</f>
        <v>-22068</v>
      </c>
      <c r="C529" s="194">
        <f>C521+SUM(C522:C528)</f>
        <v>-22068</v>
      </c>
      <c r="D529" s="194">
        <f>D521+SUM(D522:D528)</f>
        <v>-22068</v>
      </c>
      <c r="E529" s="194">
        <f>E521+SUM(E522:E528)</f>
        <v>-22068</v>
      </c>
      <c r="F529" s="194">
        <f>F521+SUM(F522:F528)</f>
        <v>-22068</v>
      </c>
    </row>
    <row r="530" spans="1:6" ht="15">
      <c r="A530" s="271"/>
      <c r="B530" s="169"/>
      <c r="C530" s="169"/>
      <c r="D530" s="169"/>
      <c r="E530" s="169"/>
      <c r="F530" s="169"/>
    </row>
    <row r="531" spans="1:6" ht="15">
      <c r="A531" s="57" t="s">
        <v>382</v>
      </c>
      <c r="B531" s="155"/>
      <c r="C531" s="155"/>
      <c r="D531" s="155"/>
      <c r="E531" s="155"/>
      <c r="F531" s="155"/>
    </row>
    <row r="532" spans="1:6" ht="15">
      <c r="A532" s="57" t="s">
        <v>383</v>
      </c>
      <c r="B532" s="155"/>
      <c r="C532" s="155"/>
      <c r="D532" s="155"/>
      <c r="E532" s="155"/>
      <c r="F532" s="155"/>
    </row>
    <row r="533" spans="1:6" ht="15">
      <c r="A533" s="57" t="s">
        <v>384</v>
      </c>
      <c r="B533" s="155"/>
      <c r="C533" s="155"/>
      <c r="D533" s="155"/>
      <c r="E533" s="155"/>
      <c r="F533" s="155"/>
    </row>
    <row r="534" spans="1:6" ht="15">
      <c r="A534" s="57" t="s">
        <v>385</v>
      </c>
      <c r="B534" s="195">
        <f>I261</f>
        <v>0</v>
      </c>
      <c r="C534" s="195">
        <f>J261</f>
        <v>0</v>
      </c>
      <c r="D534" s="195">
        <f>K261</f>
        <v>0</v>
      </c>
      <c r="E534" s="195">
        <f>L261</f>
        <v>0</v>
      </c>
      <c r="F534" s="195">
        <f>M261</f>
        <v>0</v>
      </c>
    </row>
    <row r="535" spans="1:6" ht="15">
      <c r="A535" s="57" t="s">
        <v>386</v>
      </c>
      <c r="B535" s="155"/>
      <c r="C535" s="155"/>
      <c r="D535" s="155"/>
      <c r="E535" s="155"/>
      <c r="F535" s="155"/>
    </row>
    <row r="536" spans="1:6" ht="15">
      <c r="A536" s="271"/>
      <c r="B536" s="169"/>
      <c r="C536" s="169"/>
      <c r="D536" s="169"/>
      <c r="E536" s="169"/>
      <c r="F536" s="169"/>
    </row>
    <row r="537" spans="1:6" ht="18">
      <c r="A537" s="174" t="s">
        <v>387</v>
      </c>
      <c r="B537" s="169">
        <f>SUM(B530:B536)</f>
        <v>0</v>
      </c>
      <c r="C537" s="169">
        <f>SUM(C530:C536)</f>
        <v>0</v>
      </c>
      <c r="D537" s="169">
        <f>SUM(D530:D536)</f>
        <v>0</v>
      </c>
      <c r="E537" s="169">
        <f>SUM(E530:E536)</f>
        <v>0</v>
      </c>
      <c r="F537" s="169">
        <f>SUM(F530:F536)</f>
        <v>0</v>
      </c>
    </row>
    <row r="538" spans="1:6" ht="15">
      <c r="A538" s="57" t="s">
        <v>154</v>
      </c>
      <c r="B538" s="155"/>
      <c r="C538" s="155"/>
      <c r="D538" s="155"/>
      <c r="E538" s="155"/>
      <c r="F538" s="155"/>
    </row>
    <row r="539" spans="1:6" ht="15">
      <c r="A539" s="57" t="s">
        <v>155</v>
      </c>
      <c r="B539" s="155"/>
      <c r="C539" s="155"/>
      <c r="D539" s="155"/>
      <c r="E539" s="155"/>
      <c r="F539" s="155"/>
    </row>
    <row r="540" spans="1:6" ht="15">
      <c r="A540" s="57" t="s">
        <v>156</v>
      </c>
      <c r="B540" s="155"/>
      <c r="C540" s="155"/>
      <c r="D540" s="155"/>
      <c r="E540" s="155"/>
      <c r="F540" s="155"/>
    </row>
    <row r="541" spans="1:6" ht="15">
      <c r="A541" s="271"/>
      <c r="B541" s="169"/>
      <c r="C541" s="169"/>
      <c r="D541" s="169"/>
      <c r="E541" s="169"/>
      <c r="F541" s="169"/>
    </row>
    <row r="542" spans="1:6" ht="18.75" thickBot="1">
      <c r="A542" s="174" t="s">
        <v>388</v>
      </c>
      <c r="B542" s="169">
        <f>SUM(B538:B541)</f>
        <v>0</v>
      </c>
      <c r="C542" s="169">
        <f>SUM(C538:C541)</f>
        <v>0</v>
      </c>
      <c r="D542" s="169">
        <f>SUM(D538:D541)</f>
        <v>0</v>
      </c>
      <c r="E542" s="169">
        <f>SUM(E538:E541)</f>
        <v>0</v>
      </c>
      <c r="F542" s="169">
        <f>SUM(F538:F541)</f>
        <v>0</v>
      </c>
    </row>
    <row r="543" spans="1:6" ht="21" thickBot="1">
      <c r="A543" s="52" t="s">
        <v>159</v>
      </c>
      <c r="B543" s="194">
        <f>B529+B537-B542</f>
        <v>-22068</v>
      </c>
      <c r="C543" s="194">
        <f>C529+C537-C542</f>
        <v>-22068</v>
      </c>
      <c r="D543" s="194">
        <f>D529+D537-D542</f>
        <v>-22068</v>
      </c>
      <c r="E543" s="194">
        <f>E529+E537-E542</f>
        <v>-22068</v>
      </c>
      <c r="F543" s="194">
        <f>F529+F537-F542</f>
        <v>-22068</v>
      </c>
    </row>
    <row r="544" spans="1:6" ht="20.25">
      <c r="A544" s="188"/>
      <c r="B544" s="196"/>
      <c r="C544" s="196"/>
      <c r="D544" s="196"/>
      <c r="E544" s="196"/>
      <c r="F544" s="196"/>
    </row>
    <row r="545" spans="1:6" ht="15">
      <c r="A545" s="248" t="s">
        <v>160</v>
      </c>
      <c r="B545" s="155"/>
      <c r="C545" s="155"/>
      <c r="D545" s="155"/>
      <c r="E545" s="155"/>
      <c r="F545" s="155"/>
    </row>
    <row r="546" spans="1:6" ht="15">
      <c r="A546" s="248" t="s">
        <v>389</v>
      </c>
      <c r="B546" s="155"/>
      <c r="C546" s="155"/>
      <c r="D546" s="155"/>
      <c r="E546" s="155"/>
      <c r="F546" s="155"/>
    </row>
    <row r="547" spans="1:6" ht="15">
      <c r="A547" s="248" t="s">
        <v>161</v>
      </c>
      <c r="B547" s="155"/>
      <c r="C547" s="155"/>
      <c r="D547" s="155"/>
      <c r="E547" s="155"/>
      <c r="F547" s="155"/>
    </row>
    <row r="548" spans="1:6" ht="15">
      <c r="A548" s="248" t="s">
        <v>162</v>
      </c>
      <c r="B548" s="155"/>
      <c r="C548" s="155"/>
      <c r="D548" s="155"/>
      <c r="E548" s="155"/>
      <c r="F548" s="155"/>
    </row>
    <row r="549" spans="1:6" ht="15">
      <c r="A549" s="248" t="s">
        <v>164</v>
      </c>
      <c r="B549" s="155"/>
      <c r="C549" s="155"/>
      <c r="D549" s="155"/>
      <c r="E549" s="155"/>
      <c r="F549" s="155"/>
    </row>
    <row r="550" spans="1:6" ht="15">
      <c r="A550" s="197"/>
      <c r="B550" s="198"/>
      <c r="C550" s="198"/>
      <c r="D550" s="198"/>
      <c r="E550" s="198"/>
      <c r="F550" s="198"/>
    </row>
    <row r="551" spans="1:6" ht="15">
      <c r="A551" s="248" t="s">
        <v>166</v>
      </c>
      <c r="B551" s="155"/>
      <c r="C551" s="155"/>
      <c r="D551" s="155"/>
      <c r="E551" s="155"/>
      <c r="F551" s="155"/>
    </row>
    <row r="552" spans="1:6" ht="15">
      <c r="A552" s="248" t="s">
        <v>167</v>
      </c>
      <c r="B552" s="155"/>
      <c r="C552" s="155"/>
      <c r="D552" s="155"/>
      <c r="E552" s="155"/>
      <c r="F552" s="155"/>
    </row>
    <row r="553" spans="1:6" ht="15">
      <c r="A553" s="248" t="s">
        <v>168</v>
      </c>
      <c r="B553" s="155"/>
      <c r="C553" s="155"/>
      <c r="D553" s="155"/>
      <c r="E553" s="155"/>
      <c r="F553" s="155"/>
    </row>
    <row r="554" spans="1:6" ht="15">
      <c r="A554" s="248" t="s">
        <v>169</v>
      </c>
      <c r="B554" s="155"/>
      <c r="C554" s="155"/>
      <c r="D554" s="155"/>
      <c r="E554" s="155"/>
      <c r="F554" s="155"/>
    </row>
    <row r="555" spans="1:6" ht="15">
      <c r="A555" s="248" t="s">
        <v>390</v>
      </c>
      <c r="B555" s="155"/>
      <c r="C555" s="155"/>
      <c r="D555" s="155"/>
      <c r="E555" s="155"/>
      <c r="F555" s="155"/>
    </row>
    <row r="556" spans="1:6" ht="15">
      <c r="A556" s="248" t="s">
        <v>171</v>
      </c>
      <c r="B556" s="155"/>
      <c r="C556" s="155"/>
      <c r="D556" s="155"/>
      <c r="E556" s="155"/>
      <c r="F556" s="155"/>
    </row>
    <row r="557" spans="1:6" ht="15">
      <c r="A557" s="197"/>
      <c r="B557" s="198"/>
      <c r="C557" s="198"/>
      <c r="D557" s="198"/>
      <c r="E557" s="198"/>
      <c r="F557" s="198"/>
    </row>
    <row r="558" spans="1:6" ht="15">
      <c r="A558" s="248" t="s">
        <v>173</v>
      </c>
      <c r="B558" s="155"/>
      <c r="C558" s="155"/>
      <c r="D558" s="155"/>
      <c r="E558" s="155"/>
      <c r="F558" s="155"/>
    </row>
    <row r="559" spans="1:6" ht="15">
      <c r="A559" s="248" t="s">
        <v>174</v>
      </c>
      <c r="B559" s="155"/>
      <c r="C559" s="155"/>
      <c r="D559" s="155"/>
      <c r="E559" s="155"/>
      <c r="F559" s="155"/>
    </row>
    <row r="560" spans="1:6" ht="15">
      <c r="A560" s="248" t="s">
        <v>175</v>
      </c>
      <c r="B560" s="155"/>
      <c r="C560" s="155"/>
      <c r="D560" s="155"/>
      <c r="E560" s="155"/>
      <c r="F560" s="155"/>
    </row>
    <row r="561" spans="1:6" ht="15">
      <c r="A561" s="248" t="s">
        <v>176</v>
      </c>
      <c r="B561" s="155"/>
      <c r="C561" s="155"/>
      <c r="D561" s="155"/>
      <c r="E561" s="155"/>
      <c r="F561" s="155"/>
    </row>
    <row r="562" spans="1:6" ht="18">
      <c r="A562" s="174" t="s">
        <v>178</v>
      </c>
      <c r="B562" s="169">
        <f>SUM(B545:B561)</f>
        <v>0</v>
      </c>
      <c r="C562" s="169">
        <f>SUM(C545:C561)</f>
        <v>0</v>
      </c>
      <c r="D562" s="169">
        <f>SUM(D545:D561)</f>
        <v>0</v>
      </c>
      <c r="E562" s="169">
        <f>SUM(E545:E561)</f>
        <v>0</v>
      </c>
      <c r="F562" s="169">
        <f>SUM(F545:F561)</f>
        <v>0</v>
      </c>
    </row>
    <row r="563" spans="1:6" ht="15">
      <c r="A563" s="248" t="s">
        <v>179</v>
      </c>
      <c r="B563" s="155"/>
      <c r="C563" s="155"/>
      <c r="D563" s="155"/>
      <c r="E563" s="155"/>
      <c r="F563" s="155"/>
    </row>
    <row r="564" spans="1:6" ht="15">
      <c r="A564" s="248" t="s">
        <v>391</v>
      </c>
      <c r="B564" s="155"/>
      <c r="C564" s="155"/>
      <c r="D564" s="155"/>
      <c r="E564" s="155"/>
      <c r="F564" s="155"/>
    </row>
    <row r="565" spans="1:6" ht="15">
      <c r="A565" s="248" t="s">
        <v>180</v>
      </c>
      <c r="B565" s="155"/>
      <c r="C565" s="155"/>
      <c r="D565" s="155"/>
      <c r="E565" s="155"/>
      <c r="F565" s="155"/>
    </row>
    <row r="566" spans="1:6" ht="15">
      <c r="A566" s="248" t="s">
        <v>181</v>
      </c>
      <c r="B566" s="155"/>
      <c r="C566" s="155"/>
      <c r="D566" s="155"/>
      <c r="E566" s="155"/>
      <c r="F566" s="155"/>
    </row>
    <row r="567" spans="1:6" ht="15">
      <c r="A567" s="248" t="s">
        <v>183</v>
      </c>
      <c r="B567" s="155"/>
      <c r="C567" s="155"/>
      <c r="D567" s="155"/>
      <c r="E567" s="155"/>
      <c r="F567" s="155"/>
    </row>
    <row r="568" spans="1:6" ht="15">
      <c r="A568" s="197"/>
      <c r="B568" s="198"/>
      <c r="C568" s="198"/>
      <c r="D568" s="198"/>
      <c r="E568" s="198"/>
      <c r="F568" s="198"/>
    </row>
    <row r="569" spans="1:6" ht="15">
      <c r="A569" s="248" t="s">
        <v>185</v>
      </c>
      <c r="B569" s="155"/>
      <c r="C569" s="155"/>
      <c r="D569" s="155"/>
      <c r="E569" s="155"/>
      <c r="F569" s="155"/>
    </row>
    <row r="570" spans="1:6" ht="15">
      <c r="A570" s="248" t="s">
        <v>186</v>
      </c>
      <c r="B570" s="155"/>
      <c r="C570" s="155"/>
      <c r="D570" s="155"/>
      <c r="E570" s="155"/>
      <c r="F570" s="155"/>
    </row>
    <row r="571" spans="1:6" ht="15">
      <c r="A571" s="248" t="s">
        <v>187</v>
      </c>
      <c r="B571" s="155"/>
      <c r="C571" s="155"/>
      <c r="D571" s="155"/>
      <c r="E571" s="155"/>
      <c r="F571" s="155"/>
    </row>
    <row r="572" spans="1:6" ht="15">
      <c r="A572" s="248" t="s">
        <v>188</v>
      </c>
      <c r="B572" s="155"/>
      <c r="C572" s="155"/>
      <c r="D572" s="155"/>
      <c r="E572" s="155"/>
      <c r="F572" s="155"/>
    </row>
    <row r="573" spans="1:6" ht="15">
      <c r="A573" s="248" t="s">
        <v>392</v>
      </c>
      <c r="B573" s="155"/>
      <c r="C573" s="155"/>
      <c r="D573" s="155"/>
      <c r="E573" s="155"/>
      <c r="F573" s="155"/>
    </row>
    <row r="574" spans="1:6" ht="15">
      <c r="A574" s="248" t="s">
        <v>393</v>
      </c>
      <c r="B574" s="155"/>
      <c r="C574" s="155"/>
      <c r="D574" s="155"/>
      <c r="E574" s="155"/>
      <c r="F574" s="155"/>
    </row>
    <row r="575" spans="1:6" ht="15">
      <c r="A575" s="197"/>
      <c r="B575" s="198"/>
      <c r="C575" s="198"/>
      <c r="D575" s="198"/>
      <c r="E575" s="198"/>
      <c r="F575" s="198"/>
    </row>
    <row r="576" spans="1:6" ht="15">
      <c r="A576" s="248" t="s">
        <v>191</v>
      </c>
      <c r="B576" s="155"/>
      <c r="C576" s="155"/>
      <c r="D576" s="155"/>
      <c r="E576" s="155"/>
      <c r="F576" s="155"/>
    </row>
    <row r="577" spans="1:6" ht="15">
      <c r="A577" s="248" t="s">
        <v>192</v>
      </c>
      <c r="B577" s="155"/>
      <c r="C577" s="155"/>
      <c r="D577" s="155"/>
      <c r="E577" s="155"/>
      <c r="F577" s="155"/>
    </row>
    <row r="578" spans="1:6" ht="15">
      <c r="A578" s="248" t="s">
        <v>193</v>
      </c>
      <c r="B578" s="155"/>
      <c r="C578" s="155"/>
      <c r="D578" s="155"/>
      <c r="E578" s="155"/>
      <c r="F578" s="155"/>
    </row>
    <row r="579" spans="1:6" ht="15">
      <c r="A579" s="248" t="s">
        <v>194</v>
      </c>
      <c r="B579" s="155"/>
      <c r="C579" s="155"/>
      <c r="D579" s="155"/>
      <c r="E579" s="155"/>
      <c r="F579" s="155"/>
    </row>
    <row r="580" spans="1:6" ht="18.75" thickBot="1">
      <c r="A580" s="174" t="s">
        <v>196</v>
      </c>
      <c r="B580" s="169">
        <f>SUM(B563:B579)</f>
        <v>0</v>
      </c>
      <c r="C580" s="169">
        <f>SUM(C563:C579)</f>
        <v>0</v>
      </c>
      <c r="D580" s="169">
        <f>SUM(D563:D579)</f>
        <v>0</v>
      </c>
      <c r="E580" s="169">
        <f>SUM(E563:E579)</f>
        <v>0</v>
      </c>
      <c r="F580" s="169">
        <f>SUM(F563:F579)</f>
        <v>0</v>
      </c>
    </row>
    <row r="581" spans="1:6" ht="21" thickBot="1">
      <c r="A581" s="52" t="s">
        <v>197</v>
      </c>
      <c r="B581" s="194">
        <f>B580-B562</f>
        <v>0</v>
      </c>
      <c r="C581" s="194">
        <f>C580-C562</f>
        <v>0</v>
      </c>
      <c r="D581" s="194">
        <f>D580-D562</f>
        <v>0</v>
      </c>
      <c r="E581" s="194">
        <f>E580-E562</f>
        <v>0</v>
      </c>
      <c r="F581" s="194">
        <f>F580-F562</f>
        <v>0</v>
      </c>
    </row>
    <row r="582" spans="1:6" ht="21" thickBot="1">
      <c r="A582" s="52" t="s">
        <v>206</v>
      </c>
      <c r="B582" s="194">
        <f>B543-B581</f>
        <v>-22068</v>
      </c>
      <c r="C582" s="194">
        <f>C543-C581</f>
        <v>-22068</v>
      </c>
      <c r="D582" s="194">
        <f>D543-D581</f>
        <v>-22068</v>
      </c>
      <c r="E582" s="194">
        <f>E543-E581</f>
        <v>-22068</v>
      </c>
      <c r="F582" s="194">
        <f>F543-F581</f>
        <v>-22068</v>
      </c>
    </row>
    <row r="583" spans="1:6" ht="21" thickBot="1">
      <c r="A583" s="52" t="s">
        <v>207</v>
      </c>
      <c r="B583" s="194">
        <f>B563+B565+B566+B567-(B545+B547+B548+B549)</f>
        <v>0</v>
      </c>
      <c r="C583" s="194">
        <f>C563+C565+C566+C567-(C545+C547+C548+C549)</f>
        <v>0</v>
      </c>
      <c r="D583" s="194">
        <f>D563+D565+D566+D567-(D545+D547+D548+D549)</f>
        <v>0</v>
      </c>
      <c r="E583" s="194">
        <f>E563+E565+E566+E567-(E545+E547+E548+E549)</f>
        <v>0</v>
      </c>
      <c r="F583" s="194">
        <f>F563+F565+F566+F567-(F545+F547+F548+F549)</f>
        <v>0</v>
      </c>
    </row>
    <row r="584" spans="1:6" ht="21" thickBot="1">
      <c r="A584" s="52" t="s">
        <v>208</v>
      </c>
      <c r="B584" s="194">
        <f>B543-B583</f>
        <v>-22068</v>
      </c>
      <c r="C584" s="194">
        <f>C543-C583</f>
        <v>-22068</v>
      </c>
      <c r="D584" s="194">
        <f>D543-D583</f>
        <v>-22068</v>
      </c>
      <c r="E584" s="194">
        <f>E543-E583</f>
        <v>-22068</v>
      </c>
      <c r="F584" s="194">
        <f>F543-F583</f>
        <v>-22068</v>
      </c>
    </row>
    <row r="585" spans="1:6" ht="12.75">
      <c r="A585" s="199"/>
      <c r="B585" s="199"/>
      <c r="C585" s="200"/>
      <c r="D585" s="200"/>
      <c r="E585" s="200"/>
      <c r="F585" s="200"/>
    </row>
    <row r="586" spans="1:6" ht="15.75" thickBot="1">
      <c r="A586" s="57" t="s">
        <v>394</v>
      </c>
      <c r="B586" s="155"/>
      <c r="C586" s="155"/>
      <c r="D586" s="155"/>
      <c r="E586" s="155"/>
      <c r="F586" s="155"/>
    </row>
    <row r="587" spans="1:6" ht="21" thickBot="1">
      <c r="A587" s="52" t="s">
        <v>211</v>
      </c>
      <c r="B587" s="194">
        <f>B521-B586</f>
        <v>-22068</v>
      </c>
      <c r="C587" s="194">
        <f>C521-C586</f>
        <v>-22068</v>
      </c>
      <c r="D587" s="194">
        <f>D521-D586</f>
        <v>-22068</v>
      </c>
      <c r="E587" s="194">
        <f>E521-E586</f>
        <v>-22068</v>
      </c>
      <c r="F587" s="194">
        <f>F521-F586</f>
        <v>-22068</v>
      </c>
    </row>
    <row r="588" spans="2:6" ht="15">
      <c r="B588" s="171"/>
      <c r="C588" s="171"/>
      <c r="D588" s="171"/>
      <c r="E588" s="171"/>
      <c r="F588" s="171"/>
    </row>
    <row r="589" spans="2:6" ht="15">
      <c r="B589" s="201"/>
      <c r="C589" s="201"/>
      <c r="D589" s="201"/>
      <c r="E589" s="201"/>
      <c r="F589" s="201"/>
    </row>
    <row r="590" spans="2:6" ht="15">
      <c r="B590" s="201"/>
      <c r="C590" s="201"/>
      <c r="D590" s="201"/>
      <c r="E590" s="201"/>
      <c r="F590" s="201"/>
    </row>
    <row r="591" spans="2:6" ht="15">
      <c r="B591" s="201"/>
      <c r="C591" s="201"/>
      <c r="D591" s="201"/>
      <c r="E591" s="201"/>
      <c r="F591" s="201"/>
    </row>
    <row r="592" spans="2:6" ht="15">
      <c r="B592" s="201"/>
      <c r="C592" s="201"/>
      <c r="D592" s="201"/>
      <c r="E592" s="201"/>
      <c r="F592" s="201"/>
    </row>
  </sheetData>
  <sheetProtection password="CC73" sheet="1" objects="1" scenarios="1"/>
  <printOptions gridLines="1"/>
  <pageMargins left="0.787401575" right="0.787401575" top="0.984251969" bottom="0.984251969" header="0.4921259845" footer="0.4921259845"/>
  <pageSetup fitToHeight="1" fitToWidth="1" horizontalDpi="360" verticalDpi="360" orientation="portrait" paperSize="9" scale="57" r:id="rId2"/>
  <headerFooter alignWithMargins="0">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X451"/>
  <sheetViews>
    <sheetView zoomScale="75" zoomScaleNormal="75" zoomScalePageLayoutView="0" workbookViewId="0" topLeftCell="A2">
      <selection activeCell="P12" sqref="P12"/>
    </sheetView>
  </sheetViews>
  <sheetFormatPr defaultColWidth="11.421875" defaultRowHeight="12.75"/>
  <cols>
    <col min="1" max="1" width="46.00390625" style="206" customWidth="1"/>
    <col min="2" max="2" width="11.421875" style="206" customWidth="1"/>
    <col min="3" max="3" width="8.7109375" style="206" customWidth="1"/>
    <col min="4" max="4" width="11.421875" style="206" customWidth="1"/>
    <col min="5" max="5" width="8.7109375" style="206" customWidth="1"/>
    <col min="6" max="6" width="11.421875" style="246" customWidth="1"/>
    <col min="7" max="7" width="8.7109375" style="205" customWidth="1"/>
    <col min="8" max="8" width="11.421875" style="205" customWidth="1"/>
    <col min="9" max="9" width="8.7109375" style="205" customWidth="1"/>
    <col min="10" max="10" width="11.421875" style="205" customWidth="1"/>
    <col min="11" max="11" width="8.7109375" style="205" customWidth="1"/>
    <col min="12" max="12" width="11.421875" style="206" customWidth="1"/>
    <col min="13" max="13" width="45.7109375" style="206" customWidth="1"/>
    <col min="14" max="14" width="11.421875" style="206" customWidth="1"/>
    <col min="15" max="15" width="8.7109375" style="206" customWidth="1"/>
    <col min="16" max="16" width="11.421875" style="206" customWidth="1"/>
    <col min="17" max="17" width="8.7109375" style="206" customWidth="1"/>
    <col min="18" max="18" width="11.421875" style="206" customWidth="1"/>
    <col min="19" max="19" width="8.7109375" style="206" customWidth="1"/>
    <col min="20" max="20" width="11.421875" style="206" customWidth="1"/>
    <col min="21" max="21" width="8.7109375" style="206" customWidth="1"/>
    <col min="22" max="22" width="11.421875" style="206" customWidth="1"/>
    <col min="23" max="23" width="8.7109375" style="206" customWidth="1"/>
    <col min="24" max="16384" width="11.421875" style="206" customWidth="1"/>
  </cols>
  <sheetData>
    <row r="1" spans="1:24" ht="12.75">
      <c r="A1" s="203"/>
      <c r="B1" s="30"/>
      <c r="C1" s="30"/>
      <c r="D1" s="30"/>
      <c r="E1" s="30"/>
      <c r="F1" s="204"/>
      <c r="L1" s="30"/>
      <c r="M1" s="31"/>
      <c r="N1" s="30"/>
      <c r="O1" s="30"/>
      <c r="P1" s="30"/>
      <c r="Q1" s="30"/>
      <c r="R1" s="30"/>
      <c r="S1" s="30"/>
      <c r="T1" s="30"/>
      <c r="U1" s="30"/>
      <c r="V1" s="30"/>
      <c r="W1" s="30"/>
      <c r="X1" s="30"/>
    </row>
    <row r="2" spans="2:24" ht="12.75">
      <c r="B2" s="30"/>
      <c r="C2" s="30"/>
      <c r="D2" s="30"/>
      <c r="E2" s="30"/>
      <c r="F2" s="204"/>
      <c r="L2" s="30"/>
      <c r="M2" s="31"/>
      <c r="N2" s="30"/>
      <c r="O2" s="30"/>
      <c r="P2" s="30"/>
      <c r="Q2" s="30"/>
      <c r="R2" s="30"/>
      <c r="S2" s="30"/>
      <c r="T2" s="30"/>
      <c r="U2" s="30"/>
      <c r="V2" s="30"/>
      <c r="W2" s="30"/>
      <c r="X2" s="30"/>
    </row>
    <row r="3" spans="1:24" ht="12.75">
      <c r="A3" s="31"/>
      <c r="B3" s="30"/>
      <c r="C3" s="30"/>
      <c r="D3" s="30"/>
      <c r="E3" s="30"/>
      <c r="F3" s="204"/>
      <c r="L3" s="30"/>
      <c r="M3" s="31"/>
      <c r="N3" s="30"/>
      <c r="O3" s="30"/>
      <c r="P3" s="30"/>
      <c r="Q3" s="30"/>
      <c r="R3" s="30"/>
      <c r="S3" s="30"/>
      <c r="T3" s="30"/>
      <c r="U3" s="30"/>
      <c r="V3" s="30"/>
      <c r="W3" s="30"/>
      <c r="X3" s="30"/>
    </row>
    <row r="4" spans="1:24" ht="12.75">
      <c r="A4" s="31"/>
      <c r="B4" s="30"/>
      <c r="C4" s="30"/>
      <c r="D4" s="30"/>
      <c r="E4" s="30"/>
      <c r="F4" s="204"/>
      <c r="L4" s="30"/>
      <c r="M4" s="31"/>
      <c r="N4" s="30"/>
      <c r="O4" s="30"/>
      <c r="P4" s="30"/>
      <c r="Q4" s="30"/>
      <c r="R4" s="30"/>
      <c r="S4" s="30"/>
      <c r="T4" s="30"/>
      <c r="U4" s="30"/>
      <c r="V4" s="30"/>
      <c r="W4" s="30"/>
      <c r="X4" s="30"/>
    </row>
    <row r="5" spans="1:24" ht="13.5" thickBot="1">
      <c r="A5" s="31"/>
      <c r="B5" s="30"/>
      <c r="C5" s="30"/>
      <c r="D5" s="30"/>
      <c r="E5" s="30"/>
      <c r="F5" s="204"/>
      <c r="L5" s="30"/>
      <c r="M5" s="31"/>
      <c r="N5" s="30"/>
      <c r="O5" s="30"/>
      <c r="P5" s="30"/>
      <c r="Q5" s="30"/>
      <c r="R5" s="30"/>
      <c r="S5" s="30"/>
      <c r="T5" s="30"/>
      <c r="U5" s="30"/>
      <c r="V5" s="30"/>
      <c r="W5" s="30"/>
      <c r="X5" s="30"/>
    </row>
    <row r="6" spans="1:24" s="210" customFormat="1" ht="21" thickBot="1">
      <c r="A6" s="79" t="s">
        <v>213</v>
      </c>
      <c r="B6" s="80" t="s">
        <v>214</v>
      </c>
      <c r="C6" s="207"/>
      <c r="D6" s="80" t="s">
        <v>395</v>
      </c>
      <c r="E6" s="207"/>
      <c r="F6" s="80" t="s">
        <v>396</v>
      </c>
      <c r="G6" s="207"/>
      <c r="H6" s="80" t="s">
        <v>397</v>
      </c>
      <c r="I6" s="207"/>
      <c r="J6" s="80" t="s">
        <v>398</v>
      </c>
      <c r="K6" s="207"/>
      <c r="L6" s="208" t="s">
        <v>399</v>
      </c>
      <c r="M6" s="79" t="s">
        <v>217</v>
      </c>
      <c r="N6" s="80" t="s">
        <v>214</v>
      </c>
      <c r="O6" s="80" t="s">
        <v>400</v>
      </c>
      <c r="P6" s="80" t="s">
        <v>395</v>
      </c>
      <c r="Q6" s="209" t="s">
        <v>400</v>
      </c>
      <c r="R6" s="209" t="s">
        <v>396</v>
      </c>
      <c r="S6" s="209" t="s">
        <v>400</v>
      </c>
      <c r="T6" s="209" t="s">
        <v>397</v>
      </c>
      <c r="U6" s="209" t="s">
        <v>400</v>
      </c>
      <c r="V6" s="209" t="s">
        <v>398</v>
      </c>
      <c r="W6" s="209" t="s">
        <v>400</v>
      </c>
      <c r="X6" s="81" t="s">
        <v>399</v>
      </c>
    </row>
    <row r="7" spans="1:24" s="214" customFormat="1" ht="12.75">
      <c r="A7" s="83" t="s">
        <v>401</v>
      </c>
      <c r="B7" s="212">
        <f>'bilan en socié'!B21</f>
        <v>0</v>
      </c>
      <c r="C7" s="211"/>
      <c r="D7" s="212">
        <f>B13</f>
        <v>0</v>
      </c>
      <c r="E7" s="211"/>
      <c r="F7" s="212">
        <f>D13</f>
        <v>0</v>
      </c>
      <c r="G7" s="211"/>
      <c r="H7" s="212">
        <f>F13</f>
        <v>0</v>
      </c>
      <c r="I7" s="211"/>
      <c r="J7" s="212">
        <f>H13</f>
        <v>0</v>
      </c>
      <c r="K7" s="211"/>
      <c r="L7" s="212">
        <f>J13</f>
        <v>0</v>
      </c>
      <c r="M7" s="83" t="s">
        <v>219</v>
      </c>
      <c r="N7" s="212">
        <f>'bilan en socié'!F7</f>
        <v>0</v>
      </c>
      <c r="O7" s="213"/>
      <c r="P7" s="212">
        <f>N7</f>
        <v>0</v>
      </c>
      <c r="Q7" s="213"/>
      <c r="R7" s="212">
        <f>N7</f>
        <v>0</v>
      </c>
      <c r="S7" s="213"/>
      <c r="T7" s="212">
        <f>N7</f>
        <v>0</v>
      </c>
      <c r="U7" s="213"/>
      <c r="V7" s="212">
        <f>N7</f>
        <v>0</v>
      </c>
      <c r="W7" s="213"/>
      <c r="X7" s="212">
        <f>N7</f>
        <v>0</v>
      </c>
    </row>
    <row r="8" spans="1:24" s="214" customFormat="1" ht="12.75">
      <c r="A8" s="83" t="s">
        <v>402</v>
      </c>
      <c r="B8" s="215"/>
      <c r="C8" s="215"/>
      <c r="D8" s="212">
        <f>'MB-rvn-cren-proj'!B538+'MB-rvn-cren-proj'!B540</f>
        <v>0</v>
      </c>
      <c r="E8" s="211"/>
      <c r="F8" s="212">
        <f>'MB-rvn-cren-proj'!C538+'MB-rvn-cren-proj'!C540</f>
        <v>0</v>
      </c>
      <c r="G8" s="211"/>
      <c r="H8" s="212">
        <f>'MB-rvn-cren-proj'!D538+'MB-rvn-cren-proj'!D540</f>
        <v>0</v>
      </c>
      <c r="I8" s="211"/>
      <c r="J8" s="212">
        <f>'MB-rvn-cren-proj'!E538+'MB-rvn-cren-proj'!E540</f>
        <v>0</v>
      </c>
      <c r="K8" s="211"/>
      <c r="L8" s="212">
        <f>'MB-rvn-cren-proj'!F538+'MB-rvn-cren-proj'!F540</f>
        <v>0</v>
      </c>
      <c r="M8" s="83" t="s">
        <v>403</v>
      </c>
      <c r="N8" s="212">
        <f>'bilan en socié'!F8</f>
        <v>-22068</v>
      </c>
      <c r="O8" s="213"/>
      <c r="P8" s="212">
        <f>'MB-rvn-cren-proj'!B587</f>
        <v>-22068</v>
      </c>
      <c r="Q8" s="213"/>
      <c r="R8" s="212">
        <f>'MB-rvn-cren-proj'!C587</f>
        <v>-22068</v>
      </c>
      <c r="S8" s="213"/>
      <c r="T8" s="212">
        <f>'MB-rvn-cren-proj'!D587</f>
        <v>-22068</v>
      </c>
      <c r="U8" s="213"/>
      <c r="V8" s="212">
        <f>'MB-rvn-cren-proj'!E587</f>
        <v>-22068</v>
      </c>
      <c r="W8" s="213"/>
      <c r="X8" s="212">
        <f>'MB-rvn-cren-proj'!F587</f>
        <v>-22068</v>
      </c>
    </row>
    <row r="9" spans="1:24" s="214" customFormat="1" ht="12.75">
      <c r="A9" s="83" t="s">
        <v>404</v>
      </c>
      <c r="B9" s="215"/>
      <c r="C9" s="215"/>
      <c r="D9" s="212">
        <f>'MB-rvn-cren-proj'!B539-'MB-rvn-cren-proj'!B533</f>
        <v>0</v>
      </c>
      <c r="E9" s="211"/>
      <c r="F9" s="212">
        <f>'MB-rvn-cren-proj'!C539-'MB-rvn-cren-proj'!C533</f>
        <v>0</v>
      </c>
      <c r="G9" s="211"/>
      <c r="H9" s="212">
        <f>'MB-rvn-cren-proj'!D539-'MB-rvn-cren-proj'!D533</f>
        <v>0</v>
      </c>
      <c r="I9" s="211"/>
      <c r="J9" s="212">
        <f>'MB-rvn-cren-proj'!E539-'MB-rvn-cren-proj'!E533</f>
        <v>0</v>
      </c>
      <c r="K9" s="211"/>
      <c r="L9" s="212">
        <f>'MB-rvn-cren-proj'!F539-'MB-rvn-cren-proj'!F533</f>
        <v>0</v>
      </c>
      <c r="M9" s="83" t="s">
        <v>223</v>
      </c>
      <c r="N9" s="212">
        <f>'bilan en socié'!F9</f>
        <v>0</v>
      </c>
      <c r="O9" s="213"/>
      <c r="P9" s="205"/>
      <c r="Q9" s="213"/>
      <c r="R9" s="205"/>
      <c r="S9" s="213"/>
      <c r="T9" s="205"/>
      <c r="U9" s="213"/>
      <c r="V9" s="205"/>
      <c r="W9" s="213"/>
      <c r="X9" s="205"/>
    </row>
    <row r="10" spans="1:24" s="214" customFormat="1" ht="12.75">
      <c r="A10" s="83" t="s">
        <v>405</v>
      </c>
      <c r="B10" s="215"/>
      <c r="C10" s="215"/>
      <c r="D10" s="212">
        <f>'MB-rvn-cren-proj'!B531+'MB-rvn-cren-proj'!B532</f>
        <v>0</v>
      </c>
      <c r="E10" s="211"/>
      <c r="F10" s="212">
        <f>'MB-rvn-cren-proj'!C531+'MB-rvn-cren-proj'!C532</f>
        <v>0</v>
      </c>
      <c r="G10" s="211"/>
      <c r="H10" s="212">
        <f>'MB-rvn-cren-proj'!D531+'MB-rvn-cren-proj'!D532</f>
        <v>0</v>
      </c>
      <c r="I10" s="211"/>
      <c r="J10" s="212">
        <f>'MB-rvn-cren-proj'!E531+'MB-rvn-cren-proj'!E532</f>
        <v>0</v>
      </c>
      <c r="K10" s="211"/>
      <c r="L10" s="212">
        <f>'MB-rvn-cren-proj'!F531+'MB-rvn-cren-proj'!F532</f>
        <v>0</v>
      </c>
      <c r="M10" s="83" t="s">
        <v>406</v>
      </c>
      <c r="N10" s="212">
        <f>'bilan en socié'!F10</f>
        <v>0</v>
      </c>
      <c r="O10" s="213"/>
      <c r="P10" s="205"/>
      <c r="Q10" s="213"/>
      <c r="R10" s="205"/>
      <c r="S10" s="213"/>
      <c r="T10" s="205"/>
      <c r="U10" s="213"/>
      <c r="V10" s="205"/>
      <c r="W10" s="213"/>
      <c r="X10" s="205"/>
    </row>
    <row r="11" spans="1:24" s="214" customFormat="1" ht="56.25">
      <c r="A11" s="217" t="s">
        <v>407</v>
      </c>
      <c r="B11" s="218"/>
      <c r="C11" s="218"/>
      <c r="D11" s="219">
        <f>'MB-rvn-cren-proj'!B505-'MB-rvn-cren-proj'!B507</f>
        <v>0</v>
      </c>
      <c r="E11" s="218"/>
      <c r="F11" s="219">
        <f>'MB-rvn-cren-proj'!C505-'MB-rvn-cren-proj'!C507</f>
        <v>0</v>
      </c>
      <c r="G11" s="218"/>
      <c r="H11" s="219">
        <f>'MB-rvn-cren-proj'!D505-'MB-rvn-cren-proj'!D507</f>
        <v>0</v>
      </c>
      <c r="I11" s="218"/>
      <c r="J11" s="219">
        <f>'MB-rvn-cren-proj'!E505-'MB-rvn-cren-proj'!E507</f>
        <v>0</v>
      </c>
      <c r="K11" s="218"/>
      <c r="L11" s="219">
        <f>'MB-rvn-cren-proj'!F505-'MB-rvn-cren-proj'!F507</f>
        <v>0</v>
      </c>
      <c r="M11" s="217" t="s">
        <v>408</v>
      </c>
      <c r="N11" s="212">
        <f>'bilan en socié'!F11</f>
        <v>0</v>
      </c>
      <c r="O11" s="205"/>
      <c r="P11" s="212">
        <f>N11+O11</f>
        <v>0</v>
      </c>
      <c r="Q11" s="205"/>
      <c r="R11" s="212">
        <f>P11+Q11</f>
        <v>0</v>
      </c>
      <c r="S11" s="205"/>
      <c r="T11" s="212">
        <f>R11+S11</f>
        <v>0</v>
      </c>
      <c r="U11" s="205"/>
      <c r="V11" s="212">
        <f>T11+U11</f>
        <v>0</v>
      </c>
      <c r="W11" s="205"/>
      <c r="X11" s="212">
        <f>V11+W11</f>
        <v>0</v>
      </c>
    </row>
    <row r="12" spans="1:24" s="214" customFormat="1" ht="23.25" thickBot="1">
      <c r="A12" s="247"/>
      <c r="B12" s="218"/>
      <c r="C12" s="218"/>
      <c r="D12" s="219"/>
      <c r="E12" s="218"/>
      <c r="F12" s="219"/>
      <c r="G12" s="218"/>
      <c r="H12" s="219"/>
      <c r="I12" s="218"/>
      <c r="J12" s="219"/>
      <c r="K12" s="218"/>
      <c r="L12" s="219"/>
      <c r="M12" s="217" t="s">
        <v>409</v>
      </c>
      <c r="N12" s="212">
        <f>'bilan en socié'!F12</f>
        <v>0</v>
      </c>
      <c r="O12" s="213"/>
      <c r="P12" s="212">
        <f>N12+'MB-rvn-cren-proj'!B535-'MB-rvn-cren-proj'!B519</f>
        <v>0</v>
      </c>
      <c r="Q12" s="213"/>
      <c r="R12" s="212">
        <f>P12+'MB-rvn-cren-proj'!C535-'MB-rvn-cren-proj'!C519</f>
        <v>0</v>
      </c>
      <c r="S12" s="213"/>
      <c r="T12" s="212">
        <f>R12+'MB-rvn-cren-proj'!D535-'MB-rvn-cren-proj'!D519</f>
        <v>0</v>
      </c>
      <c r="U12" s="213"/>
      <c r="V12" s="212">
        <f>T12+'MB-rvn-cren-proj'!E535-'MB-rvn-cren-proj'!E519</f>
        <v>0</v>
      </c>
      <c r="W12" s="213"/>
      <c r="X12" s="212">
        <f>V12+'MB-rvn-cren-proj'!F535-'MB-rvn-cren-proj'!F519</f>
        <v>0</v>
      </c>
    </row>
    <row r="13" spans="1:24" s="214" customFormat="1" ht="18.75" thickBot="1">
      <c r="A13" s="220" t="s">
        <v>244</v>
      </c>
      <c r="B13" s="221">
        <f>B7</f>
        <v>0</v>
      </c>
      <c r="C13" s="218"/>
      <c r="D13" s="219">
        <f>D7+D8+D9-D10-D11</f>
        <v>0</v>
      </c>
      <c r="E13" s="218"/>
      <c r="F13" s="212">
        <f>F7+F8+F9-F10-F11</f>
        <v>0</v>
      </c>
      <c r="G13" s="218"/>
      <c r="H13" s="212">
        <f>H7+H8+H9-H10-H11</f>
        <v>0</v>
      </c>
      <c r="I13" s="218"/>
      <c r="J13" s="212">
        <f>J7+J8+J9-J10-J11</f>
        <v>0</v>
      </c>
      <c r="K13" s="218"/>
      <c r="L13" s="212">
        <f>L7+L8+L9-L10-L11</f>
        <v>0</v>
      </c>
      <c r="M13" s="217" t="s">
        <v>410</v>
      </c>
      <c r="N13" s="212">
        <f>'bilan en socié'!F13</f>
        <v>0</v>
      </c>
      <c r="O13" s="212">
        <f>'MB-rvn-cren-proj'!B506-'MB-rvn-cren-proj'!B508</f>
        <v>0</v>
      </c>
      <c r="P13" s="212">
        <f>N13+O13</f>
        <v>0</v>
      </c>
      <c r="Q13" s="212">
        <f>'MB-rvn-cren-proj'!C506-'MB-rvn-cren-proj'!C508</f>
        <v>0</v>
      </c>
      <c r="R13" s="212">
        <f>P13+Q13</f>
        <v>0</v>
      </c>
      <c r="S13" s="212">
        <f>'MB-rvn-cren-proj'!D506-'MB-rvn-cren-proj'!D508</f>
        <v>0</v>
      </c>
      <c r="T13" s="212">
        <f>R13+S13</f>
        <v>0</v>
      </c>
      <c r="U13" s="212">
        <f>'MB-rvn-cren-proj'!E506-'MB-rvn-cren-proj'!E508</f>
        <v>0</v>
      </c>
      <c r="V13" s="212">
        <f>T13+U13</f>
        <v>0</v>
      </c>
      <c r="W13" s="212">
        <f>'MB-rvn-cren-proj'!F506-'MB-rvn-cren-proj'!F508</f>
        <v>0</v>
      </c>
      <c r="X13" s="212">
        <f>V13+W13</f>
        <v>0</v>
      </c>
    </row>
    <row r="14" spans="1:24" s="214" customFormat="1" ht="13.5" thickBot="1">
      <c r="A14" s="218"/>
      <c r="B14" s="218"/>
      <c r="C14" s="222" t="s">
        <v>411</v>
      </c>
      <c r="D14" s="218"/>
      <c r="E14" s="222" t="s">
        <v>411</v>
      </c>
      <c r="F14" s="218"/>
      <c r="G14" s="222" t="s">
        <v>411</v>
      </c>
      <c r="H14" s="218"/>
      <c r="I14" s="222" t="s">
        <v>411</v>
      </c>
      <c r="J14" s="218"/>
      <c r="K14" s="222" t="s">
        <v>411</v>
      </c>
      <c r="L14" s="218"/>
      <c r="M14" s="83" t="s">
        <v>232</v>
      </c>
      <c r="N14" s="212">
        <f>'bilan en socié'!F14</f>
        <v>0</v>
      </c>
      <c r="O14" s="213"/>
      <c r="P14" s="205"/>
      <c r="Q14" s="213"/>
      <c r="R14" s="205"/>
      <c r="S14" s="213"/>
      <c r="T14" s="205"/>
      <c r="U14" s="213"/>
      <c r="V14" s="205"/>
      <c r="W14" s="213"/>
      <c r="X14" s="205"/>
    </row>
    <row r="15" spans="1:24" s="214" customFormat="1" ht="38.25">
      <c r="A15" s="83" t="s">
        <v>247</v>
      </c>
      <c r="B15" s="212">
        <f>'bilan en socié'!B23</f>
        <v>0</v>
      </c>
      <c r="C15" s="212">
        <f>'MB-rvn-cren-proj'!B563-'MB-rvn-cren-proj'!B545</f>
        <v>0</v>
      </c>
      <c r="D15" s="212">
        <f>B15+C15</f>
        <v>0</v>
      </c>
      <c r="E15" s="212">
        <f>'MB-rvn-cren-proj'!C563-'MB-rvn-cren-proj'!C545</f>
        <v>0</v>
      </c>
      <c r="F15" s="212">
        <f>D15+E15</f>
        <v>0</v>
      </c>
      <c r="G15" s="212">
        <f>'MB-rvn-cren-proj'!D563-'MB-rvn-cren-proj'!D545</f>
        <v>0</v>
      </c>
      <c r="H15" s="212">
        <f>F15+G15</f>
        <v>0</v>
      </c>
      <c r="I15" s="212">
        <f>'MB-rvn-cren-proj'!E563-'MB-rvn-cren-proj'!E545</f>
        <v>0</v>
      </c>
      <c r="J15" s="212">
        <f>H15+I15</f>
        <v>0</v>
      </c>
      <c r="K15" s="212">
        <f>'MB-rvn-cren-proj'!F563-'MB-rvn-cren-proj'!F545</f>
        <v>0</v>
      </c>
      <c r="L15" s="212">
        <f>J15+K15</f>
        <v>0</v>
      </c>
      <c r="M15" s="253" t="s">
        <v>412</v>
      </c>
      <c r="N15" s="212">
        <f>N7+N8+N9+N10+N11+N12+N13+N14</f>
        <v>-22068</v>
      </c>
      <c r="O15" s="211"/>
      <c r="P15" s="212">
        <f>P7+P8+P9+P10+P11+P12+P13+P14</f>
        <v>-22068</v>
      </c>
      <c r="Q15" s="213"/>
      <c r="R15" s="212">
        <f>R7+R8+R9+R10+R11+R12+R13+R14</f>
        <v>-22068</v>
      </c>
      <c r="S15" s="213"/>
      <c r="T15" s="212">
        <f>T7+T8+T9+T10+T11+T12+T13+T14</f>
        <v>-22068</v>
      </c>
      <c r="U15" s="213"/>
      <c r="V15" s="212">
        <f>V7+V8+V9+V10+V11+V12+V13+V14</f>
        <v>-22068</v>
      </c>
      <c r="W15" s="213"/>
      <c r="X15" s="212">
        <f>X7+X8+X9+X10+X11+X12+X13+X14</f>
        <v>-22068</v>
      </c>
    </row>
    <row r="16" spans="1:24" s="214" customFormat="1" ht="12.75">
      <c r="A16" s="83" t="s">
        <v>249</v>
      </c>
      <c r="B16" s="212">
        <f>'bilan en socié'!B24</f>
        <v>0</v>
      </c>
      <c r="C16" s="212">
        <f>'MB-rvn-cren-proj'!B564-'MB-rvn-cren-proj'!B546</f>
        <v>0</v>
      </c>
      <c r="D16" s="212">
        <f>B16+C16</f>
        <v>0</v>
      </c>
      <c r="E16" s="212">
        <f>'MB-rvn-cren-proj'!C564-'MB-rvn-cren-proj'!C546</f>
        <v>0</v>
      </c>
      <c r="F16" s="212">
        <f>D16+E16</f>
        <v>0</v>
      </c>
      <c r="G16" s="212">
        <f>'MB-rvn-cren-proj'!D564-'MB-rvn-cren-proj'!D546</f>
        <v>0</v>
      </c>
      <c r="H16" s="212">
        <f>F16+G16</f>
        <v>0</v>
      </c>
      <c r="I16" s="212">
        <f>'MB-rvn-cren-proj'!E564-'MB-rvn-cren-proj'!E546</f>
        <v>0</v>
      </c>
      <c r="J16" s="212">
        <f>H16+I16</f>
        <v>0</v>
      </c>
      <c r="K16" s="212">
        <f>'MB-rvn-cren-proj'!F564-'MB-rvn-cren-proj'!F546</f>
        <v>0</v>
      </c>
      <c r="L16" s="212">
        <f>J16+K16</f>
        <v>0</v>
      </c>
      <c r="M16" s="217"/>
      <c r="N16" s="205"/>
      <c r="O16" s="213"/>
      <c r="P16" s="205"/>
      <c r="Q16" s="213"/>
      <c r="R16" s="205"/>
      <c r="S16" s="213"/>
      <c r="T16" s="205"/>
      <c r="U16" s="213"/>
      <c r="V16" s="205"/>
      <c r="W16" s="213"/>
      <c r="X16" s="205"/>
    </row>
    <row r="17" spans="1:24" s="214" customFormat="1" ht="12.75">
      <c r="A17" s="83" t="s">
        <v>251</v>
      </c>
      <c r="B17" s="212">
        <f>'bilan en socié'!B25</f>
        <v>0</v>
      </c>
      <c r="C17" s="212">
        <f>'MB-rvn-cren-proj'!B565-'MB-rvn-cren-proj'!B547</f>
        <v>0</v>
      </c>
      <c r="D17" s="212">
        <f>B17+C17</f>
        <v>0</v>
      </c>
      <c r="E17" s="212">
        <f>'MB-rvn-cren-proj'!C565-'MB-rvn-cren-proj'!C547</f>
        <v>0</v>
      </c>
      <c r="F17" s="212">
        <f>D17+E17</f>
        <v>0</v>
      </c>
      <c r="G17" s="212">
        <f>'MB-rvn-cren-proj'!D565-'MB-rvn-cren-proj'!D547</f>
        <v>0</v>
      </c>
      <c r="H17" s="212">
        <f>F17+G17</f>
        <v>0</v>
      </c>
      <c r="I17" s="212">
        <f>'MB-rvn-cren-proj'!E565-'MB-rvn-cren-proj'!E547</f>
        <v>0</v>
      </c>
      <c r="J17" s="212">
        <f>H17+I17</f>
        <v>0</v>
      </c>
      <c r="K17" s="212">
        <f>'MB-rvn-cren-proj'!F565-'MB-rvn-cren-proj'!F547</f>
        <v>0</v>
      </c>
      <c r="L17" s="212">
        <f>J17+K17</f>
        <v>0</v>
      </c>
      <c r="M17" s="83" t="s">
        <v>413</v>
      </c>
      <c r="N17" s="212">
        <f>'bilan en socié'!F17</f>
        <v>0</v>
      </c>
      <c r="O17" s="213"/>
      <c r="P17" s="212">
        <f>'MB-rvn-cren-proj'!I262</f>
        <v>0</v>
      </c>
      <c r="Q17" s="213"/>
      <c r="R17" s="212">
        <f>'MB-rvn-cren-proj'!J262</f>
        <v>0</v>
      </c>
      <c r="S17" s="213"/>
      <c r="T17" s="212">
        <f>'MB-rvn-cren-proj'!K262</f>
        <v>0</v>
      </c>
      <c r="U17" s="213"/>
      <c r="V17" s="212">
        <f>'MB-rvn-cren-proj'!L262</f>
        <v>0</v>
      </c>
      <c r="W17" s="213"/>
      <c r="X17" s="212">
        <f>'MB-rvn-cren-proj'!M262</f>
        <v>0</v>
      </c>
    </row>
    <row r="18" spans="1:24" s="214" customFormat="1" ht="12.75">
      <c r="A18" s="83" t="s">
        <v>252</v>
      </c>
      <c r="B18" s="212">
        <f>'bilan en socié'!B26</f>
        <v>0</v>
      </c>
      <c r="C18" s="212">
        <f>'MB-rvn-cren-proj'!B566-'MB-rvn-cren-proj'!B548</f>
        <v>0</v>
      </c>
      <c r="D18" s="212">
        <f>B18+C18</f>
        <v>0</v>
      </c>
      <c r="E18" s="212">
        <f>'MB-rvn-cren-proj'!C566-'MB-rvn-cren-proj'!C548</f>
        <v>0</v>
      </c>
      <c r="F18" s="212">
        <f>D18+E18</f>
        <v>0</v>
      </c>
      <c r="G18" s="212">
        <f>'MB-rvn-cren-proj'!D566-'MB-rvn-cren-proj'!D548</f>
        <v>0</v>
      </c>
      <c r="H18" s="212">
        <f>F18+G18</f>
        <v>0</v>
      </c>
      <c r="I18" s="212">
        <f>'MB-rvn-cren-proj'!E566-'MB-rvn-cren-proj'!E548</f>
        <v>0</v>
      </c>
      <c r="J18" s="212">
        <f>H18+I18</f>
        <v>0</v>
      </c>
      <c r="K18" s="212">
        <f>'MB-rvn-cren-proj'!F566-'MB-rvn-cren-proj'!F548</f>
        <v>0</v>
      </c>
      <c r="L18" s="212">
        <f>J18+K18</f>
        <v>0</v>
      </c>
      <c r="M18" s="83"/>
      <c r="N18" s="205"/>
      <c r="O18" s="213"/>
      <c r="P18" s="205"/>
      <c r="Q18" s="213"/>
      <c r="R18" s="205"/>
      <c r="S18" s="213"/>
      <c r="T18" s="205"/>
      <c r="U18" s="213"/>
      <c r="V18" s="205"/>
      <c r="W18" s="213"/>
      <c r="X18" s="205"/>
    </row>
    <row r="19" spans="1:24" s="214" customFormat="1" ht="16.5" thickBot="1">
      <c r="A19" s="83" t="s">
        <v>253</v>
      </c>
      <c r="B19" s="212">
        <f>'bilan en socié'!B27</f>
        <v>0</v>
      </c>
      <c r="C19" s="212">
        <f>'MB-rvn-cren-proj'!B567-'MB-rvn-cren-proj'!B549</f>
        <v>0</v>
      </c>
      <c r="D19" s="212">
        <f>B19+C19</f>
        <v>0</v>
      </c>
      <c r="E19" s="212">
        <f>'MB-rvn-cren-proj'!C567-'MB-rvn-cren-proj'!C549</f>
        <v>0</v>
      </c>
      <c r="F19" s="212">
        <f>D19+E19</f>
        <v>0</v>
      </c>
      <c r="G19" s="212">
        <f>'MB-rvn-cren-proj'!D567-'MB-rvn-cren-proj'!D549</f>
        <v>0</v>
      </c>
      <c r="H19" s="212">
        <f>F19+G19</f>
        <v>0</v>
      </c>
      <c r="I19" s="212">
        <f>'MB-rvn-cren-proj'!E567-'MB-rvn-cren-proj'!E549</f>
        <v>0</v>
      </c>
      <c r="J19" s="212">
        <f>H19+I19</f>
        <v>0</v>
      </c>
      <c r="K19" s="212">
        <f>'MB-rvn-cren-proj'!F567-'MB-rvn-cren-proj'!F549</f>
        <v>0</v>
      </c>
      <c r="L19" s="212">
        <f>J19+K19</f>
        <v>0</v>
      </c>
      <c r="M19" s="223" t="s">
        <v>239</v>
      </c>
      <c r="N19" s="212">
        <f>N16+N17+N18</f>
        <v>0</v>
      </c>
      <c r="O19" s="213"/>
      <c r="P19" s="212">
        <f>P16+P17+P18</f>
        <v>0</v>
      </c>
      <c r="Q19" s="213"/>
      <c r="R19" s="212">
        <f>R16+R17+R18</f>
        <v>0</v>
      </c>
      <c r="S19" s="213"/>
      <c r="T19" s="212">
        <f>T16+T17+T18</f>
        <v>0</v>
      </c>
      <c r="U19" s="213"/>
      <c r="V19" s="212">
        <f>V16+V17+V18</f>
        <v>0</v>
      </c>
      <c r="W19" s="213"/>
      <c r="X19" s="212">
        <f>X16+X17+X18</f>
        <v>0</v>
      </c>
    </row>
    <row r="20" spans="1:24" s="214" customFormat="1" ht="18.75" thickBot="1">
      <c r="A20" s="225" t="s">
        <v>254</v>
      </c>
      <c r="B20" s="212">
        <f>SUM(B15:B19)</f>
        <v>0</v>
      </c>
      <c r="C20" s="218"/>
      <c r="D20" s="212">
        <f>SUM(D15:D19)</f>
        <v>0</v>
      </c>
      <c r="E20" s="250"/>
      <c r="F20" s="212">
        <f>SUM(F15:F19)</f>
        <v>0</v>
      </c>
      <c r="G20" s="218"/>
      <c r="H20" s="212">
        <f>SUM(H15:H19)</f>
        <v>0</v>
      </c>
      <c r="I20" s="218"/>
      <c r="J20" s="212">
        <f>SUM(J15:J19)</f>
        <v>0</v>
      </c>
      <c r="K20" s="218"/>
      <c r="L20" s="212">
        <f>SUM(L15:L19)</f>
        <v>0</v>
      </c>
      <c r="M20" s="226" t="s">
        <v>241</v>
      </c>
      <c r="N20" s="221">
        <f>N15+N19</f>
        <v>-22068</v>
      </c>
      <c r="O20" s="227"/>
      <c r="P20" s="221">
        <f>P15+P19</f>
        <v>-22068</v>
      </c>
      <c r="Q20" s="228"/>
      <c r="R20" s="221">
        <f>R15+R19</f>
        <v>-22068</v>
      </c>
      <c r="S20" s="228"/>
      <c r="T20" s="221">
        <f>T15+T19</f>
        <v>-22068</v>
      </c>
      <c r="U20" s="228"/>
      <c r="V20" s="221">
        <f>V15+V19</f>
        <v>-22068</v>
      </c>
      <c r="W20" s="228"/>
      <c r="X20" s="221">
        <f>X15+X19</f>
        <v>-22068</v>
      </c>
    </row>
    <row r="21" spans="1:24" s="214" customFormat="1" ht="12.75">
      <c r="A21" s="83" t="s">
        <v>256</v>
      </c>
      <c r="B21" s="212">
        <f>'bilan en socié'!B30</f>
        <v>0</v>
      </c>
      <c r="C21" s="212">
        <f>'MB-rvn-cren-proj'!B569-'MB-rvn-cren-proj'!B551</f>
        <v>0</v>
      </c>
      <c r="D21" s="212">
        <f>B21+C21</f>
        <v>0</v>
      </c>
      <c r="E21" s="212">
        <f>'MB-rvn-cren-proj'!C569-'MB-rvn-cren-proj'!C551</f>
        <v>0</v>
      </c>
      <c r="F21" s="212">
        <f>D21+E21</f>
        <v>0</v>
      </c>
      <c r="G21" s="212">
        <f>'MB-rvn-cren-proj'!D569-'MB-rvn-cren-proj'!D551</f>
        <v>0</v>
      </c>
      <c r="H21" s="212">
        <f>F21+G21</f>
        <v>0</v>
      </c>
      <c r="I21" s="212">
        <f>'MB-rvn-cren-proj'!E569-'MB-rvn-cren-proj'!E551</f>
        <v>0</v>
      </c>
      <c r="J21" s="212">
        <f>H21+I21</f>
        <v>0</v>
      </c>
      <c r="K21" s="212">
        <f>'MB-rvn-cren-proj'!F569-'MB-rvn-cren-proj'!F551</f>
        <v>0</v>
      </c>
      <c r="L21" s="212">
        <f>J21+K21</f>
        <v>0</v>
      </c>
      <c r="M21" s="83" t="s">
        <v>243</v>
      </c>
      <c r="N21" s="212">
        <f>'bilan en socié'!F20</f>
        <v>0</v>
      </c>
      <c r="O21" s="212">
        <f>'MB-rvn-cren-proj'!B558-'MB-rvn-cren-proj'!B576</f>
        <v>0</v>
      </c>
      <c r="P21" s="212">
        <f aca="true" t="shared" si="0" ref="P21:P26">N21+O21</f>
        <v>0</v>
      </c>
      <c r="Q21" s="212">
        <f>'MB-rvn-cren-proj'!C558-'MB-rvn-cren-proj'!C576</f>
        <v>0</v>
      </c>
      <c r="R21" s="212">
        <f aca="true" t="shared" si="1" ref="R21:R26">P21+Q21</f>
        <v>0</v>
      </c>
      <c r="S21" s="212">
        <f>'MB-rvn-cren-proj'!D558-'MB-rvn-cren-proj'!D576</f>
        <v>0</v>
      </c>
      <c r="T21" s="212">
        <f aca="true" t="shared" si="2" ref="T21:T26">R21+S21</f>
        <v>0</v>
      </c>
      <c r="U21" s="212">
        <f>'MB-rvn-cren-proj'!E558-'MB-rvn-cren-proj'!E576</f>
        <v>0</v>
      </c>
      <c r="V21" s="212">
        <f aca="true" t="shared" si="3" ref="V21:V26">T21+U21</f>
        <v>0</v>
      </c>
      <c r="W21" s="212">
        <f>'MB-rvn-cren-proj'!F558-'MB-rvn-cren-proj'!F576</f>
        <v>0</v>
      </c>
      <c r="X21" s="212">
        <f aca="true" t="shared" si="4" ref="X21:X26">V21+W21</f>
        <v>0</v>
      </c>
    </row>
    <row r="22" spans="1:24" s="214" customFormat="1" ht="12.75">
      <c r="A22" s="83" t="s">
        <v>257</v>
      </c>
      <c r="B22" s="212">
        <f>'bilan en socié'!B31</f>
        <v>0</v>
      </c>
      <c r="C22" s="212">
        <f>'MB-rvn-cren-proj'!B570-'MB-rvn-cren-proj'!B552</f>
        <v>0</v>
      </c>
      <c r="D22" s="212">
        <f>B22+C22</f>
        <v>0</v>
      </c>
      <c r="E22" s="212">
        <f>'MB-rvn-cren-proj'!C570-'MB-rvn-cren-proj'!C552</f>
        <v>0</v>
      </c>
      <c r="F22" s="212">
        <f>D22+E22</f>
        <v>0</v>
      </c>
      <c r="G22" s="212">
        <f>'MB-rvn-cren-proj'!D570-'MB-rvn-cren-proj'!D552</f>
        <v>0</v>
      </c>
      <c r="H22" s="212">
        <f>F22+G22</f>
        <v>0</v>
      </c>
      <c r="I22" s="212">
        <f>'MB-rvn-cren-proj'!E570-'MB-rvn-cren-proj'!E552</f>
        <v>0</v>
      </c>
      <c r="J22" s="212">
        <f>H22+I22</f>
        <v>0</v>
      </c>
      <c r="K22" s="212">
        <f>'MB-rvn-cren-proj'!F570-'MB-rvn-cren-proj'!F552</f>
        <v>0</v>
      </c>
      <c r="L22" s="212">
        <f>J22+K22</f>
        <v>0</v>
      </c>
      <c r="M22" s="83" t="s">
        <v>245</v>
      </c>
      <c r="N22" s="212">
        <f>'bilan en socié'!F21</f>
        <v>0</v>
      </c>
      <c r="O22" s="212">
        <f>'MB-rvn-cren-proj'!B559-'MB-rvn-cren-proj'!B577</f>
        <v>0</v>
      </c>
      <c r="P22" s="212">
        <f t="shared" si="0"/>
        <v>0</v>
      </c>
      <c r="Q22" s="212">
        <f>'MB-rvn-cren-proj'!C559-'MB-rvn-cren-proj'!C577</f>
        <v>0</v>
      </c>
      <c r="R22" s="212">
        <f t="shared" si="1"/>
        <v>0</v>
      </c>
      <c r="S22" s="212">
        <f>'MB-rvn-cren-proj'!D559-'MB-rvn-cren-proj'!D577</f>
        <v>0</v>
      </c>
      <c r="T22" s="212">
        <f t="shared" si="2"/>
        <v>0</v>
      </c>
      <c r="U22" s="212">
        <f>'MB-rvn-cren-proj'!E559-'MB-rvn-cren-proj'!E577</f>
        <v>0</v>
      </c>
      <c r="V22" s="212">
        <f t="shared" si="3"/>
        <v>0</v>
      </c>
      <c r="W22" s="212">
        <f>'MB-rvn-cren-proj'!F559-'MB-rvn-cren-proj'!F577</f>
        <v>0</v>
      </c>
      <c r="X22" s="212">
        <f t="shared" si="4"/>
        <v>0</v>
      </c>
    </row>
    <row r="23" spans="1:24" s="214" customFormat="1" ht="12.75">
      <c r="A23" s="83" t="s">
        <v>258</v>
      </c>
      <c r="B23" s="212">
        <f>'bilan en socié'!B32</f>
        <v>0</v>
      </c>
      <c r="C23" s="212">
        <f>'MB-rvn-cren-proj'!B571-'MB-rvn-cren-proj'!B553</f>
        <v>0</v>
      </c>
      <c r="D23" s="212">
        <f>B23+C23</f>
        <v>0</v>
      </c>
      <c r="E23" s="212">
        <f>'MB-rvn-cren-proj'!C571-'MB-rvn-cren-proj'!C553</f>
        <v>0</v>
      </c>
      <c r="F23" s="212">
        <f>D23+E23</f>
        <v>0</v>
      </c>
      <c r="G23" s="212">
        <f>'MB-rvn-cren-proj'!D571-'MB-rvn-cren-proj'!D553</f>
        <v>0</v>
      </c>
      <c r="H23" s="212">
        <f>F23+G23</f>
        <v>0</v>
      </c>
      <c r="I23" s="212">
        <f>'MB-rvn-cren-proj'!E571-'MB-rvn-cren-proj'!E553</f>
        <v>0</v>
      </c>
      <c r="J23" s="212">
        <f>H23+I23</f>
        <v>0</v>
      </c>
      <c r="K23" s="212">
        <f>'MB-rvn-cren-proj'!F571-'MB-rvn-cren-proj'!F553</f>
        <v>0</v>
      </c>
      <c r="L23" s="212">
        <f>J23+K23</f>
        <v>0</v>
      </c>
      <c r="M23" s="83" t="s">
        <v>246</v>
      </c>
      <c r="N23" s="212">
        <f>'bilan en socié'!F22</f>
        <v>0</v>
      </c>
      <c r="O23" s="212">
        <f>'MB-rvn-cren-proj'!B560-'MB-rvn-cren-proj'!B578</f>
        <v>0</v>
      </c>
      <c r="P23" s="212">
        <f t="shared" si="0"/>
        <v>0</v>
      </c>
      <c r="Q23" s="212">
        <f>'MB-rvn-cren-proj'!C560-'MB-rvn-cren-proj'!C578</f>
        <v>0</v>
      </c>
      <c r="R23" s="212">
        <f t="shared" si="1"/>
        <v>0</v>
      </c>
      <c r="S23" s="212">
        <f>'MB-rvn-cren-proj'!D560-'MB-rvn-cren-proj'!D578</f>
        <v>0</v>
      </c>
      <c r="T23" s="212">
        <f t="shared" si="2"/>
        <v>0</v>
      </c>
      <c r="U23" s="212">
        <f>'MB-rvn-cren-proj'!E560-'MB-rvn-cren-proj'!E578</f>
        <v>0</v>
      </c>
      <c r="V23" s="212">
        <f t="shared" si="3"/>
        <v>0</v>
      </c>
      <c r="W23" s="212">
        <f>'MB-rvn-cren-proj'!F560-'MB-rvn-cren-proj'!F578</f>
        <v>0</v>
      </c>
      <c r="X23" s="212">
        <f t="shared" si="4"/>
        <v>0</v>
      </c>
    </row>
    <row r="24" spans="1:24" s="214" customFormat="1" ht="12.75">
      <c r="A24" s="83" t="s">
        <v>260</v>
      </c>
      <c r="B24" s="212">
        <f>'bilan en socié'!B33</f>
        <v>0</v>
      </c>
      <c r="C24" s="212">
        <f>'MB-rvn-cren-proj'!B572-'MB-rvn-cren-proj'!B554</f>
        <v>0</v>
      </c>
      <c r="D24" s="212">
        <f>B24+C24</f>
        <v>0</v>
      </c>
      <c r="E24" s="212">
        <f>'MB-rvn-cren-proj'!C572-'MB-rvn-cren-proj'!C554</f>
        <v>0</v>
      </c>
      <c r="F24" s="212">
        <f>D24+E24</f>
        <v>0</v>
      </c>
      <c r="G24" s="212">
        <f>'MB-rvn-cren-proj'!D572-'MB-rvn-cren-proj'!D554</f>
        <v>0</v>
      </c>
      <c r="H24" s="212">
        <f>F24+G24</f>
        <v>0</v>
      </c>
      <c r="I24" s="212">
        <f>'MB-rvn-cren-proj'!E572-'MB-rvn-cren-proj'!E554</f>
        <v>0</v>
      </c>
      <c r="J24" s="212">
        <f>H24+I24</f>
        <v>0</v>
      </c>
      <c r="K24" s="212">
        <f>'MB-rvn-cren-proj'!F572-'MB-rvn-cren-proj'!F554</f>
        <v>0</v>
      </c>
      <c r="L24" s="212">
        <f>J24+K24</f>
        <v>0</v>
      </c>
      <c r="M24" s="83" t="s">
        <v>248</v>
      </c>
      <c r="N24" s="212">
        <f>'bilan en socié'!F23</f>
        <v>0</v>
      </c>
      <c r="O24" s="212">
        <f>'MB-rvn-cren-proj'!B561-'MB-rvn-cren-proj'!B579</f>
        <v>0</v>
      </c>
      <c r="P24" s="212">
        <f t="shared" si="0"/>
        <v>0</v>
      </c>
      <c r="Q24" s="212">
        <f>'MB-rvn-cren-proj'!C561-'MB-rvn-cren-proj'!C579</f>
        <v>0</v>
      </c>
      <c r="R24" s="212">
        <f t="shared" si="1"/>
        <v>0</v>
      </c>
      <c r="S24" s="212">
        <f>'MB-rvn-cren-proj'!D561-'MB-rvn-cren-proj'!D579</f>
        <v>0</v>
      </c>
      <c r="T24" s="212">
        <f t="shared" si="2"/>
        <v>0</v>
      </c>
      <c r="U24" s="212">
        <f>'MB-rvn-cren-proj'!E561-'MB-rvn-cren-proj'!E579</f>
        <v>0</v>
      </c>
      <c r="V24" s="212">
        <f t="shared" si="3"/>
        <v>0</v>
      </c>
      <c r="W24" s="212">
        <f>'MB-rvn-cren-proj'!F561-'MB-rvn-cren-proj'!F579</f>
        <v>0</v>
      </c>
      <c r="X24" s="212">
        <f t="shared" si="4"/>
        <v>0</v>
      </c>
    </row>
    <row r="25" spans="1:24" s="214" customFormat="1" ht="12.75">
      <c r="A25" s="83" t="s">
        <v>414</v>
      </c>
      <c r="B25" s="212">
        <f>'bilan en socié'!B34</f>
        <v>0</v>
      </c>
      <c r="C25" s="212">
        <f>'MB-rvn-cren-proj'!B573-'MB-rvn-cren-proj'!B556</f>
        <v>0</v>
      </c>
      <c r="D25" s="212">
        <f>B25+C25</f>
        <v>0</v>
      </c>
      <c r="E25" s="212">
        <f>'MB-rvn-cren-proj'!C573-'MB-rvn-cren-proj'!C556</f>
        <v>0</v>
      </c>
      <c r="F25" s="212">
        <f>D25+E25</f>
        <v>0</v>
      </c>
      <c r="G25" s="212">
        <f>'MB-rvn-cren-proj'!D573-'MB-rvn-cren-proj'!D556</f>
        <v>0</v>
      </c>
      <c r="H25" s="212">
        <f>F25+G25</f>
        <v>0</v>
      </c>
      <c r="I25" s="212">
        <f>'MB-rvn-cren-proj'!E573-'MB-rvn-cren-proj'!E556</f>
        <v>0</v>
      </c>
      <c r="J25" s="212">
        <f>H25+I25</f>
        <v>0</v>
      </c>
      <c r="K25" s="212">
        <f>'MB-rvn-cren-proj'!F573-'MB-rvn-cren-proj'!F556</f>
        <v>0</v>
      </c>
      <c r="L25" s="212">
        <f>J25+K25</f>
        <v>0</v>
      </c>
      <c r="M25" s="83" t="s">
        <v>415</v>
      </c>
      <c r="N25" s="212">
        <f>'bilan en socié'!F24</f>
        <v>0</v>
      </c>
      <c r="O25" s="212">
        <f>'MB-rvn-cren-proj'!B555-'MB-rvn-cren-proj'!B574</f>
        <v>0</v>
      </c>
      <c r="P25" s="212">
        <f t="shared" si="0"/>
        <v>0</v>
      </c>
      <c r="Q25" s="212">
        <f>'MB-rvn-cren-proj'!C555-'MB-rvn-cren-proj'!C574</f>
        <v>0</v>
      </c>
      <c r="R25" s="212">
        <f t="shared" si="1"/>
        <v>0</v>
      </c>
      <c r="S25" s="212">
        <f>'MB-rvn-cren-proj'!D555-'MB-rvn-cren-proj'!D574</f>
        <v>0</v>
      </c>
      <c r="T25" s="212">
        <f t="shared" si="2"/>
        <v>0</v>
      </c>
      <c r="U25" s="212">
        <f>'MB-rvn-cren-proj'!E555-'MB-rvn-cren-proj'!E574</f>
        <v>0</v>
      </c>
      <c r="V25" s="212">
        <f t="shared" si="3"/>
        <v>0</v>
      </c>
      <c r="W25" s="212">
        <f>'MB-rvn-cren-proj'!F555-'MB-rvn-cren-proj'!F574</f>
        <v>0</v>
      </c>
      <c r="X25" s="212">
        <f t="shared" si="4"/>
        <v>0</v>
      </c>
    </row>
    <row r="26" spans="1:24" s="214" customFormat="1" ht="18">
      <c r="A26" s="225" t="s">
        <v>263</v>
      </c>
      <c r="B26" s="212">
        <f>SUM(B21:B25)</f>
        <v>0</v>
      </c>
      <c r="C26" s="218"/>
      <c r="D26" s="212">
        <f>SUM(D21:D25)</f>
        <v>0</v>
      </c>
      <c r="E26" s="218"/>
      <c r="F26" s="212">
        <f>SUM(F21:F25)</f>
        <v>0</v>
      </c>
      <c r="G26" s="218"/>
      <c r="H26" s="212">
        <f>SUM(H21:H25)</f>
        <v>0</v>
      </c>
      <c r="I26" s="218"/>
      <c r="J26" s="212">
        <f>SUM(J21:J25)</f>
        <v>0</v>
      </c>
      <c r="K26" s="218"/>
      <c r="L26" s="212">
        <f>SUM(L21:L25)</f>
        <v>0</v>
      </c>
      <c r="M26" s="83"/>
      <c r="N26" s="205"/>
      <c r="O26" s="205"/>
      <c r="P26" s="212">
        <f t="shared" si="0"/>
        <v>0</v>
      </c>
      <c r="Q26" s="224"/>
      <c r="R26" s="212">
        <f t="shared" si="1"/>
        <v>0</v>
      </c>
      <c r="S26" s="224"/>
      <c r="T26" s="212">
        <f t="shared" si="2"/>
        <v>0</v>
      </c>
      <c r="U26" s="224"/>
      <c r="V26" s="212">
        <f t="shared" si="3"/>
        <v>0</v>
      </c>
      <c r="W26" s="224"/>
      <c r="X26" s="212">
        <f t="shared" si="4"/>
        <v>0</v>
      </c>
    </row>
    <row r="27" spans="1:24" s="214" customFormat="1" ht="18">
      <c r="A27" s="83" t="s">
        <v>265</v>
      </c>
      <c r="B27" s="212">
        <f>'bilan en socié'!B37</f>
        <v>0</v>
      </c>
      <c r="C27" s="205"/>
      <c r="D27" s="212">
        <f>B27+C27</f>
        <v>0</v>
      </c>
      <c r="E27" s="224"/>
      <c r="F27" s="212">
        <f>D27+E27</f>
        <v>0</v>
      </c>
      <c r="G27" s="205"/>
      <c r="H27" s="212">
        <f>F27+G27</f>
        <v>0</v>
      </c>
      <c r="I27" s="205"/>
      <c r="J27" s="212">
        <f>H27+I27</f>
        <v>0</v>
      </c>
      <c r="K27" s="205"/>
      <c r="L27" s="212">
        <f>J27+K27</f>
        <v>0</v>
      </c>
      <c r="M27" s="225" t="s">
        <v>255</v>
      </c>
      <c r="N27" s="212">
        <f>N21+N22+N23+N24+N25+N26</f>
        <v>0</v>
      </c>
      <c r="O27" s="211"/>
      <c r="P27" s="212">
        <f>P21+P22+P23+P24+P25+P26</f>
        <v>0</v>
      </c>
      <c r="Q27" s="213"/>
      <c r="R27" s="212">
        <f>R21+R22+R23+R24+R25+R26</f>
        <v>0</v>
      </c>
      <c r="S27" s="213"/>
      <c r="T27" s="212">
        <f>T21+T22+T23+T24+T25+T26</f>
        <v>0</v>
      </c>
      <c r="U27" s="213"/>
      <c r="V27" s="212">
        <f>V21+V22+V23+V24+V25+V26</f>
        <v>0</v>
      </c>
      <c r="W27" s="213"/>
      <c r="X27" s="212">
        <f>X21+X22+X23+X24+X25+X26</f>
        <v>0</v>
      </c>
    </row>
    <row r="28" spans="1:24" s="214" customFormat="1" ht="12.75">
      <c r="A28" s="83" t="s">
        <v>267</v>
      </c>
      <c r="B28" s="212">
        <f>'bilan en socié'!B38</f>
        <v>0</v>
      </c>
      <c r="C28" s="215"/>
      <c r="D28" s="212">
        <f>P32-D13-D20-D26-D27</f>
        <v>-22068</v>
      </c>
      <c r="E28" s="216"/>
      <c r="F28" s="212">
        <f>R32-F13-F20-F26-F27</f>
        <v>-22068</v>
      </c>
      <c r="G28" s="205"/>
      <c r="H28" s="212">
        <f>T32-H13-H20-H26-H27</f>
        <v>-22068</v>
      </c>
      <c r="I28" s="215"/>
      <c r="J28" s="212">
        <f>V32-J13-J20-J26-J27</f>
        <v>-22068</v>
      </c>
      <c r="K28" s="215"/>
      <c r="L28" s="212">
        <f>X32-L13-L20-L26-L27</f>
        <v>-22068</v>
      </c>
      <c r="M28" s="83" t="s">
        <v>259</v>
      </c>
      <c r="N28" s="212">
        <f>'bilan en socié'!F32</f>
        <v>0</v>
      </c>
      <c r="O28" s="205"/>
      <c r="P28" s="212">
        <f>N28+O28</f>
        <v>0</v>
      </c>
      <c r="Q28" s="224"/>
      <c r="R28" s="212">
        <f>P28+Q28</f>
        <v>0</v>
      </c>
      <c r="S28" s="224"/>
      <c r="T28" s="212">
        <f>R28+S28</f>
        <v>0</v>
      </c>
      <c r="U28" s="224"/>
      <c r="V28" s="212">
        <f>T28+U28</f>
        <v>0</v>
      </c>
      <c r="W28" s="224"/>
      <c r="X28" s="212">
        <f>V28+W28</f>
        <v>0</v>
      </c>
    </row>
    <row r="29" spans="1:24" s="214" customFormat="1" ht="18.75" thickBot="1">
      <c r="A29" s="225" t="s">
        <v>269</v>
      </c>
      <c r="B29" s="212">
        <f>SUM(B27:B28)</f>
        <v>0</v>
      </c>
      <c r="C29" s="218"/>
      <c r="D29" s="212">
        <f>SUM(D27:D28)</f>
        <v>-22068</v>
      </c>
      <c r="E29" s="218"/>
      <c r="F29" s="212">
        <f>SUM(F27:F28)</f>
        <v>-22068</v>
      </c>
      <c r="G29" s="218"/>
      <c r="H29" s="212">
        <f>SUM(H27:H28)</f>
        <v>-22068</v>
      </c>
      <c r="I29" s="218"/>
      <c r="J29" s="212">
        <f>SUM(J27:J28)</f>
        <v>-22068</v>
      </c>
      <c r="K29" s="218"/>
      <c r="L29" s="212">
        <f>SUM(L27:L28)</f>
        <v>-22068</v>
      </c>
      <c r="M29" s="86" t="s">
        <v>261</v>
      </c>
      <c r="N29" s="212">
        <f>'bilan en socié'!F33</f>
        <v>0</v>
      </c>
      <c r="O29" s="205"/>
      <c r="P29" s="212">
        <f>N29+O29</f>
        <v>0</v>
      </c>
      <c r="Q29" s="224"/>
      <c r="R29" s="212">
        <f>P29+Q29</f>
        <v>0</v>
      </c>
      <c r="S29" s="224"/>
      <c r="T29" s="212">
        <f>R29+S29</f>
        <v>0</v>
      </c>
      <c r="U29" s="224"/>
      <c r="V29" s="212">
        <f>T29+U29</f>
        <v>0</v>
      </c>
      <c r="W29" s="224"/>
      <c r="X29" s="212">
        <f>V29+W29</f>
        <v>0</v>
      </c>
    </row>
    <row r="30" spans="1:24" s="214" customFormat="1" ht="21" thickBot="1">
      <c r="A30" s="229" t="s">
        <v>270</v>
      </c>
      <c r="B30" s="221">
        <f>B13+B20+B26+B29</f>
        <v>0</v>
      </c>
      <c r="C30" s="227"/>
      <c r="D30" s="221">
        <f>D13+D20+D26+D29</f>
        <v>-22068</v>
      </c>
      <c r="E30" s="228"/>
      <c r="F30" s="221">
        <f>F13+F20+F26+F29</f>
        <v>-22068</v>
      </c>
      <c r="G30" s="228"/>
      <c r="H30" s="221">
        <f>H13+H20+H26+H29</f>
        <v>-22068</v>
      </c>
      <c r="I30" s="228"/>
      <c r="J30" s="221">
        <f>J13+J20+J26+J29</f>
        <v>-22068</v>
      </c>
      <c r="K30" s="228"/>
      <c r="L30" s="221">
        <f>L13+L20+L26+L29</f>
        <v>-22068</v>
      </c>
      <c r="M30" s="86"/>
      <c r="N30" s="205"/>
      <c r="O30" s="205"/>
      <c r="P30" s="212">
        <f>N30+O30</f>
        <v>0</v>
      </c>
      <c r="Q30" s="224"/>
      <c r="R30" s="212">
        <f>P30+Q30</f>
        <v>0</v>
      </c>
      <c r="S30" s="224"/>
      <c r="T30" s="212">
        <f>R30+S30</f>
        <v>0</v>
      </c>
      <c r="U30" s="224"/>
      <c r="V30" s="212">
        <f>T30+U30</f>
        <v>0</v>
      </c>
      <c r="W30" s="224"/>
      <c r="X30" s="212">
        <f>V30+W30</f>
        <v>0</v>
      </c>
    </row>
    <row r="31" spans="1:24" s="214" customFormat="1" ht="18.75" thickBot="1">
      <c r="A31" s="34"/>
      <c r="B31" s="230"/>
      <c r="C31" s="230"/>
      <c r="D31" s="230"/>
      <c r="E31" s="230"/>
      <c r="F31" s="231"/>
      <c r="G31" s="232"/>
      <c r="H31" s="232"/>
      <c r="I31" s="232"/>
      <c r="J31" s="232"/>
      <c r="K31" s="232"/>
      <c r="L31" s="230"/>
      <c r="M31" s="225" t="s">
        <v>266</v>
      </c>
      <c r="N31" s="212">
        <f>N28+N29+N30</f>
        <v>0</v>
      </c>
      <c r="O31" s="211"/>
      <c r="P31" s="212">
        <f>P28+P29+P30</f>
        <v>0</v>
      </c>
      <c r="Q31" s="213"/>
      <c r="R31" s="212">
        <f>R28+R29+R30</f>
        <v>0</v>
      </c>
      <c r="S31" s="213"/>
      <c r="T31" s="212">
        <f>T28+T29+T30</f>
        <v>0</v>
      </c>
      <c r="U31" s="213"/>
      <c r="V31" s="212">
        <f>V28+V29+V30</f>
        <v>0</v>
      </c>
      <c r="W31" s="213"/>
      <c r="X31" s="212">
        <f>X28+X29+X30</f>
        <v>0</v>
      </c>
    </row>
    <row r="32" spans="1:24" s="214" customFormat="1" ht="21" thickBot="1">
      <c r="A32" s="88" t="s">
        <v>53</v>
      </c>
      <c r="B32" s="89" t="s">
        <v>214</v>
      </c>
      <c r="C32" s="89"/>
      <c r="D32" s="89" t="s">
        <v>395</v>
      </c>
      <c r="E32" s="233"/>
      <c r="F32" s="89" t="s">
        <v>396</v>
      </c>
      <c r="G32" s="233"/>
      <c r="H32" s="89" t="s">
        <v>397</v>
      </c>
      <c r="I32" s="233"/>
      <c r="J32" s="89" t="s">
        <v>398</v>
      </c>
      <c r="K32" s="233"/>
      <c r="L32" s="89" t="s">
        <v>399</v>
      </c>
      <c r="M32" s="238" t="s">
        <v>268</v>
      </c>
      <c r="N32" s="221">
        <f>N20+N27+N31</f>
        <v>-22068</v>
      </c>
      <c r="O32" s="227"/>
      <c r="P32" s="221">
        <f>P20+P27+P31</f>
        <v>-22068</v>
      </c>
      <c r="Q32" s="228"/>
      <c r="R32" s="221">
        <f>R20+R27+R31</f>
        <v>-22068</v>
      </c>
      <c r="S32" s="228"/>
      <c r="T32" s="221">
        <f>T20+T27+T31</f>
        <v>-22068</v>
      </c>
      <c r="U32" s="228"/>
      <c r="V32" s="221">
        <f>V20+V27+V31</f>
        <v>-22068</v>
      </c>
      <c r="W32" s="228"/>
      <c r="X32" s="221">
        <f>X20+X27+X31</f>
        <v>-22068</v>
      </c>
    </row>
    <row r="33" spans="1:24" s="214" customFormat="1" ht="12.75">
      <c r="A33" s="234" t="s">
        <v>272</v>
      </c>
      <c r="B33" s="235">
        <f>N20-B13</f>
        <v>-22068</v>
      </c>
      <c r="C33" s="235"/>
      <c r="D33" s="235">
        <f>P20-D13</f>
        <v>-22068</v>
      </c>
      <c r="E33" s="236"/>
      <c r="F33" s="235">
        <f>R20-F13</f>
        <v>-22068</v>
      </c>
      <c r="G33" s="236"/>
      <c r="H33" s="235">
        <f>T20-H13</f>
        <v>-22068</v>
      </c>
      <c r="I33" s="236"/>
      <c r="J33" s="235">
        <f>V20-J13</f>
        <v>-22068</v>
      </c>
      <c r="K33" s="236"/>
      <c r="L33" s="235">
        <f>X20-L13</f>
        <v>-22068</v>
      </c>
      <c r="M33" s="34"/>
      <c r="N33" s="35"/>
      <c r="O33" s="35"/>
      <c r="P33" s="35"/>
      <c r="Q33" s="35"/>
      <c r="R33" s="35"/>
      <c r="S33" s="35"/>
      <c r="T33" s="35"/>
      <c r="U33" s="35"/>
      <c r="V33" s="35"/>
      <c r="W33" s="35"/>
      <c r="X33" s="35"/>
    </row>
    <row r="34" spans="1:24" s="214" customFormat="1" ht="12.75">
      <c r="A34" s="83" t="s">
        <v>273</v>
      </c>
      <c r="B34" s="212">
        <f>B20+B26-N27</f>
        <v>0</v>
      </c>
      <c r="C34" s="212"/>
      <c r="D34" s="212">
        <f>D20+D26-P27</f>
        <v>0</v>
      </c>
      <c r="E34" s="237"/>
      <c r="F34" s="212">
        <f>F20+F26-R27</f>
        <v>0</v>
      </c>
      <c r="G34" s="237"/>
      <c r="H34" s="212">
        <f>H20+H26-T27</f>
        <v>0</v>
      </c>
      <c r="I34" s="237"/>
      <c r="J34" s="212">
        <f>J20+J26-V27</f>
        <v>0</v>
      </c>
      <c r="K34" s="237"/>
      <c r="L34" s="212">
        <f>L20+L26-X27</f>
        <v>0</v>
      </c>
      <c r="M34" s="36"/>
      <c r="N34" s="239"/>
      <c r="O34" s="239"/>
      <c r="P34" s="239"/>
      <c r="Q34" s="239"/>
      <c r="R34" s="239"/>
      <c r="S34" s="239"/>
      <c r="T34" s="239"/>
      <c r="U34" s="239"/>
      <c r="V34" s="239"/>
      <c r="W34" s="239"/>
      <c r="X34" s="239"/>
    </row>
    <row r="35" spans="1:24" s="214" customFormat="1" ht="12.75">
      <c r="A35" s="83" t="s">
        <v>274</v>
      </c>
      <c r="B35" s="212">
        <f>B29-N31</f>
        <v>0</v>
      </c>
      <c r="C35" s="212"/>
      <c r="D35" s="212">
        <f>D29-P31</f>
        <v>-22068</v>
      </c>
      <c r="E35" s="237"/>
      <c r="F35" s="212">
        <f>F29-R31</f>
        <v>-22068</v>
      </c>
      <c r="G35" s="237"/>
      <c r="H35" s="212">
        <f>H29-T31</f>
        <v>-22068</v>
      </c>
      <c r="I35" s="237"/>
      <c r="J35" s="212">
        <f>J29-V31</f>
        <v>-22068</v>
      </c>
      <c r="K35" s="237"/>
      <c r="L35" s="212">
        <f>L29-X31</f>
        <v>-22068</v>
      </c>
      <c r="M35" s="34"/>
      <c r="N35" s="35"/>
      <c r="O35" s="35"/>
      <c r="P35" s="35"/>
      <c r="Q35" s="35"/>
      <c r="R35" s="35"/>
      <c r="S35" s="35"/>
      <c r="T35" s="35"/>
      <c r="U35" s="35"/>
      <c r="V35" s="35"/>
      <c r="W35" s="35"/>
      <c r="X35" s="35"/>
    </row>
    <row r="36" spans="1:24" s="214" customFormat="1" ht="12.75">
      <c r="A36" s="83" t="s">
        <v>275</v>
      </c>
      <c r="B36" s="212">
        <f>B26+B29-N27-N31</f>
        <v>0</v>
      </c>
      <c r="C36" s="212"/>
      <c r="D36" s="212">
        <f>D26+D29-P27-P31</f>
        <v>-22068</v>
      </c>
      <c r="E36" s="237"/>
      <c r="F36" s="212">
        <f>F26+F29-R27-R31</f>
        <v>-22068</v>
      </c>
      <c r="G36" s="237"/>
      <c r="H36" s="212">
        <f>H26+H29-T27-T31</f>
        <v>-22068</v>
      </c>
      <c r="I36" s="237"/>
      <c r="J36" s="212">
        <f>J26+J29-V27-V31</f>
        <v>-22068</v>
      </c>
      <c r="K36" s="237"/>
      <c r="L36" s="212">
        <f>L26+L29-X27-X31</f>
        <v>-22068</v>
      </c>
      <c r="M36" s="206"/>
      <c r="N36" s="206"/>
      <c r="O36" s="206"/>
      <c r="P36" s="206"/>
      <c r="Q36" s="206"/>
      <c r="R36" s="206"/>
      <c r="S36" s="206"/>
      <c r="T36" s="206"/>
      <c r="U36" s="206"/>
      <c r="V36" s="206"/>
      <c r="W36" s="206"/>
      <c r="X36" s="206"/>
    </row>
    <row r="37" spans="1:24" s="214" customFormat="1" ht="12.75">
      <c r="A37" s="83" t="s">
        <v>276</v>
      </c>
      <c r="B37" s="240">
        <f>((N19+N27+N31)/N32)</f>
        <v>0</v>
      </c>
      <c r="C37" s="240"/>
      <c r="D37" s="240">
        <f>((P19+P27+P31)/P32)</f>
        <v>0</v>
      </c>
      <c r="E37" s="241"/>
      <c r="F37" s="240">
        <f>((R19+R27+R31)/R32)</f>
        <v>0</v>
      </c>
      <c r="G37" s="241"/>
      <c r="H37" s="240">
        <f>((T19+T27+T31)/T32)</f>
        <v>0</v>
      </c>
      <c r="I37" s="241"/>
      <c r="J37" s="240">
        <f>((V19+V27+V31)/V32)</f>
        <v>0</v>
      </c>
      <c r="K37" s="241"/>
      <c r="L37" s="240">
        <f>((X19+X27+X31)/X32)</f>
        <v>0</v>
      </c>
      <c r="M37" s="206"/>
      <c r="N37" s="206"/>
      <c r="O37" s="206"/>
      <c r="P37" s="206"/>
      <c r="Q37" s="206"/>
      <c r="R37" s="206"/>
      <c r="S37" s="206"/>
      <c r="T37" s="206"/>
      <c r="U37" s="206"/>
      <c r="V37" s="206"/>
      <c r="W37" s="206"/>
      <c r="X37" s="206"/>
    </row>
    <row r="38" spans="1:24" s="214" customFormat="1" ht="13.5" thickBot="1">
      <c r="A38" s="82" t="s">
        <v>277</v>
      </c>
      <c r="B38" s="242">
        <f>((N27+N31)/N32)</f>
        <v>0</v>
      </c>
      <c r="C38" s="242"/>
      <c r="D38" s="242">
        <f>((P27+P31)/P32)</f>
        <v>0</v>
      </c>
      <c r="E38" s="243"/>
      <c r="F38" s="242">
        <f>((R27+R31)/R32)</f>
        <v>0</v>
      </c>
      <c r="G38" s="243"/>
      <c r="H38" s="242">
        <f>((T27+T31)/T32)</f>
        <v>0</v>
      </c>
      <c r="I38" s="243"/>
      <c r="J38" s="242">
        <f>((V27+V31)/V32)</f>
        <v>0</v>
      </c>
      <c r="K38" s="243"/>
      <c r="L38" s="242">
        <f>((X27+X31)/X32)</f>
        <v>0</v>
      </c>
      <c r="M38" s="206"/>
      <c r="N38" s="206"/>
      <c r="O38" s="206"/>
      <c r="P38" s="206"/>
      <c r="Q38" s="206"/>
      <c r="R38" s="206"/>
      <c r="S38" s="206"/>
      <c r="T38" s="206"/>
      <c r="U38" s="206"/>
      <c r="V38" s="206"/>
      <c r="W38" s="206"/>
      <c r="X38" s="206"/>
    </row>
    <row r="39" spans="1:24" s="214" customFormat="1" ht="12.75">
      <c r="A39" s="31"/>
      <c r="B39" s="30"/>
      <c r="C39" s="30"/>
      <c r="D39" s="30"/>
      <c r="E39" s="30"/>
      <c r="F39" s="244"/>
      <c r="G39" s="232"/>
      <c r="H39" s="232"/>
      <c r="I39" s="232"/>
      <c r="J39" s="232"/>
      <c r="K39" s="232"/>
      <c r="L39" s="30"/>
      <c r="M39" s="206"/>
      <c r="N39" s="206"/>
      <c r="O39" s="206"/>
      <c r="P39" s="206"/>
      <c r="Q39" s="206"/>
      <c r="R39" s="206"/>
      <c r="S39" s="206"/>
      <c r="T39" s="206"/>
      <c r="U39" s="206"/>
      <c r="V39" s="206"/>
      <c r="W39" s="206"/>
      <c r="X39" s="206"/>
    </row>
    <row r="40" spans="1:24" s="214" customFormat="1" ht="12.75">
      <c r="A40" s="31"/>
      <c r="B40" s="30"/>
      <c r="C40" s="30"/>
      <c r="D40" s="30"/>
      <c r="E40" s="30"/>
      <c r="F40" s="244"/>
      <c r="G40" s="232"/>
      <c r="H40" s="232"/>
      <c r="I40" s="232"/>
      <c r="J40" s="232"/>
      <c r="K40" s="232"/>
      <c r="L40" s="30"/>
      <c r="M40" s="206"/>
      <c r="N40" s="206"/>
      <c r="O40" s="206"/>
      <c r="P40" s="206"/>
      <c r="Q40" s="206"/>
      <c r="R40" s="206"/>
      <c r="S40" s="206"/>
      <c r="T40" s="206"/>
      <c r="U40" s="206"/>
      <c r="V40" s="206"/>
      <c r="W40" s="206"/>
      <c r="X40" s="206"/>
    </row>
    <row r="41" spans="1:24" s="214" customFormat="1" ht="12.75">
      <c r="A41" s="31"/>
      <c r="B41" s="30"/>
      <c r="C41" s="30"/>
      <c r="D41" s="30"/>
      <c r="E41" s="30"/>
      <c r="F41" s="244"/>
      <c r="G41" s="232"/>
      <c r="H41" s="232"/>
      <c r="I41" s="232"/>
      <c r="J41" s="232"/>
      <c r="K41" s="232"/>
      <c r="L41" s="30"/>
      <c r="M41" s="206"/>
      <c r="N41" s="206"/>
      <c r="O41" s="206"/>
      <c r="P41" s="206"/>
      <c r="Q41" s="206"/>
      <c r="R41" s="206"/>
      <c r="S41" s="206"/>
      <c r="T41" s="206"/>
      <c r="U41" s="206"/>
      <c r="V41" s="206"/>
      <c r="W41" s="206"/>
      <c r="X41" s="206"/>
    </row>
    <row r="42" spans="1:24" s="214" customFormat="1" ht="12.75">
      <c r="A42" s="31"/>
      <c r="B42" s="30"/>
      <c r="C42" s="30"/>
      <c r="D42" s="30"/>
      <c r="E42" s="30"/>
      <c r="F42" s="244"/>
      <c r="G42" s="232"/>
      <c r="H42" s="232"/>
      <c r="I42" s="232"/>
      <c r="J42" s="232"/>
      <c r="K42" s="232"/>
      <c r="L42" s="30"/>
      <c r="M42" s="206"/>
      <c r="N42" s="206"/>
      <c r="O42" s="206"/>
      <c r="P42" s="206"/>
      <c r="Q42" s="206"/>
      <c r="R42" s="206"/>
      <c r="S42" s="206"/>
      <c r="T42" s="206"/>
      <c r="U42" s="206"/>
      <c r="V42" s="206"/>
      <c r="W42" s="206"/>
      <c r="X42" s="206"/>
    </row>
    <row r="43" spans="1:24" s="214" customFormat="1" ht="12.75">
      <c r="A43" s="31"/>
      <c r="B43" s="30"/>
      <c r="C43" s="30"/>
      <c r="D43" s="30"/>
      <c r="E43" s="30"/>
      <c r="F43" s="244"/>
      <c r="G43" s="232"/>
      <c r="H43" s="232"/>
      <c r="I43" s="232"/>
      <c r="J43" s="232"/>
      <c r="K43" s="232"/>
      <c r="L43" s="30"/>
      <c r="M43" s="206"/>
      <c r="N43" s="206"/>
      <c r="O43" s="206"/>
      <c r="P43" s="206"/>
      <c r="Q43" s="206"/>
      <c r="R43" s="206"/>
      <c r="S43" s="206"/>
      <c r="T43" s="206"/>
      <c r="U43" s="206"/>
      <c r="V43" s="206"/>
      <c r="W43" s="206"/>
      <c r="X43" s="206"/>
    </row>
    <row r="44" spans="1:24" s="214" customFormat="1" ht="12.75">
      <c r="A44" s="31"/>
      <c r="B44" s="30"/>
      <c r="C44" s="30"/>
      <c r="D44" s="30"/>
      <c r="E44" s="30"/>
      <c r="F44" s="244"/>
      <c r="G44" s="232"/>
      <c r="H44" s="232"/>
      <c r="I44" s="232"/>
      <c r="J44" s="232"/>
      <c r="K44" s="232"/>
      <c r="L44" s="30"/>
      <c r="M44" s="206"/>
      <c r="N44" s="206"/>
      <c r="O44" s="206"/>
      <c r="P44" s="206"/>
      <c r="Q44" s="206"/>
      <c r="R44" s="206"/>
      <c r="S44" s="206"/>
      <c r="T44" s="206"/>
      <c r="U44" s="206"/>
      <c r="V44" s="206"/>
      <c r="W44" s="206"/>
      <c r="X44" s="206"/>
    </row>
    <row r="45" spans="1:24" s="214" customFormat="1" ht="12.75">
      <c r="A45" s="31"/>
      <c r="B45" s="30"/>
      <c r="C45" s="30"/>
      <c r="D45" s="30"/>
      <c r="E45" s="30"/>
      <c r="F45" s="244"/>
      <c r="G45" s="232"/>
      <c r="H45" s="232"/>
      <c r="I45" s="232"/>
      <c r="J45" s="232"/>
      <c r="K45" s="232"/>
      <c r="L45" s="30"/>
      <c r="M45" s="206"/>
      <c r="N45" s="206"/>
      <c r="O45" s="206"/>
      <c r="P45" s="206"/>
      <c r="Q45" s="206"/>
      <c r="R45" s="206"/>
      <c r="S45" s="206"/>
      <c r="T45" s="206"/>
      <c r="U45" s="206"/>
      <c r="V45" s="206"/>
      <c r="W45" s="206"/>
      <c r="X45" s="206"/>
    </row>
    <row r="46" spans="1:24" s="210" customFormat="1" ht="12.75">
      <c r="A46" s="31"/>
      <c r="B46" s="30"/>
      <c r="C46" s="30"/>
      <c r="D46" s="30"/>
      <c r="E46" s="30"/>
      <c r="F46" s="244"/>
      <c r="G46" s="232"/>
      <c r="H46" s="232"/>
      <c r="I46" s="232"/>
      <c r="J46" s="232"/>
      <c r="K46" s="232"/>
      <c r="L46" s="30"/>
      <c r="M46" s="206"/>
      <c r="N46" s="206"/>
      <c r="O46" s="206"/>
      <c r="P46" s="206"/>
      <c r="Q46" s="206"/>
      <c r="R46" s="206"/>
      <c r="S46" s="206"/>
      <c r="T46" s="206"/>
      <c r="U46" s="206"/>
      <c r="V46" s="206"/>
      <c r="W46" s="206"/>
      <c r="X46" s="206"/>
    </row>
    <row r="47" spans="1:24" s="214" customFormat="1" ht="12.75">
      <c r="A47" s="31"/>
      <c r="B47" s="30"/>
      <c r="C47" s="30"/>
      <c r="D47" s="30"/>
      <c r="E47" s="30"/>
      <c r="F47" s="244"/>
      <c r="G47" s="232"/>
      <c r="H47" s="232"/>
      <c r="I47" s="232"/>
      <c r="J47" s="232"/>
      <c r="K47" s="232"/>
      <c r="L47" s="30"/>
      <c r="M47" s="206"/>
      <c r="N47" s="206"/>
      <c r="O47" s="206"/>
      <c r="P47" s="206"/>
      <c r="Q47" s="206"/>
      <c r="R47" s="206"/>
      <c r="S47" s="206"/>
      <c r="T47" s="206"/>
      <c r="U47" s="206"/>
      <c r="V47" s="206"/>
      <c r="W47" s="206"/>
      <c r="X47" s="206"/>
    </row>
    <row r="48" spans="6:11" ht="12.75">
      <c r="F48" s="245"/>
      <c r="G48" s="232"/>
      <c r="H48" s="232"/>
      <c r="I48" s="232"/>
      <c r="J48" s="232"/>
      <c r="K48" s="232"/>
    </row>
    <row r="49" spans="6:11" ht="12.75">
      <c r="F49" s="245"/>
      <c r="G49" s="232"/>
      <c r="H49" s="232"/>
      <c r="I49" s="232"/>
      <c r="J49" s="232"/>
      <c r="K49" s="232"/>
    </row>
    <row r="50" spans="6:11" ht="12.75">
      <c r="F50" s="245"/>
      <c r="G50" s="232"/>
      <c r="H50" s="232"/>
      <c r="I50" s="232"/>
      <c r="J50" s="232"/>
      <c r="K50" s="232"/>
    </row>
    <row r="51" spans="6:11" ht="12.75">
      <c r="F51" s="245"/>
      <c r="G51" s="232"/>
      <c r="H51" s="232"/>
      <c r="I51" s="232"/>
      <c r="J51" s="232"/>
      <c r="K51" s="232"/>
    </row>
    <row r="52" spans="6:11" ht="12.75">
      <c r="F52" s="245"/>
      <c r="G52" s="232"/>
      <c r="H52" s="232"/>
      <c r="I52" s="232"/>
      <c r="J52" s="232"/>
      <c r="K52" s="232"/>
    </row>
    <row r="53" spans="6:11" ht="12.75">
      <c r="F53" s="245"/>
      <c r="G53" s="232"/>
      <c r="H53" s="232"/>
      <c r="I53" s="232"/>
      <c r="J53" s="232"/>
      <c r="K53" s="232"/>
    </row>
    <row r="54" spans="6:11" ht="12.75">
      <c r="F54" s="245"/>
      <c r="G54" s="232"/>
      <c r="H54" s="232"/>
      <c r="I54" s="232"/>
      <c r="J54" s="232"/>
      <c r="K54" s="232"/>
    </row>
    <row r="55" spans="6:11" ht="12.75">
      <c r="F55" s="245"/>
      <c r="G55" s="232"/>
      <c r="H55" s="232"/>
      <c r="I55" s="232"/>
      <c r="J55" s="232"/>
      <c r="K55" s="232"/>
    </row>
    <row r="56" spans="6:11" ht="12.75">
      <c r="F56" s="245"/>
      <c r="G56" s="232"/>
      <c r="H56" s="232"/>
      <c r="I56" s="232"/>
      <c r="J56" s="232"/>
      <c r="K56" s="232"/>
    </row>
    <row r="57" spans="6:11" ht="12.75">
      <c r="F57" s="245"/>
      <c r="G57" s="232"/>
      <c r="H57" s="232"/>
      <c r="I57" s="232"/>
      <c r="J57" s="232"/>
      <c r="K57" s="232"/>
    </row>
    <row r="58" spans="6:11" ht="12.75">
      <c r="F58" s="245"/>
      <c r="G58" s="232"/>
      <c r="H58" s="232"/>
      <c r="I58" s="232"/>
      <c r="J58" s="232"/>
      <c r="K58" s="232"/>
    </row>
    <row r="59" spans="6:11" ht="12.75">
      <c r="F59" s="245"/>
      <c r="G59" s="232"/>
      <c r="H59" s="232"/>
      <c r="I59" s="232"/>
      <c r="J59" s="232"/>
      <c r="K59" s="232"/>
    </row>
    <row r="60" spans="6:11" ht="12.75">
      <c r="F60" s="245"/>
      <c r="G60" s="232"/>
      <c r="H60" s="232"/>
      <c r="I60" s="232"/>
      <c r="J60" s="232"/>
      <c r="K60" s="232"/>
    </row>
    <row r="61" spans="6:11" ht="12.75">
      <c r="F61" s="245"/>
      <c r="G61" s="232"/>
      <c r="H61" s="232"/>
      <c r="I61" s="232"/>
      <c r="J61" s="232"/>
      <c r="K61" s="232"/>
    </row>
    <row r="62" spans="6:11" ht="12.75">
      <c r="F62" s="245"/>
      <c r="G62" s="232"/>
      <c r="H62" s="232"/>
      <c r="I62" s="232"/>
      <c r="J62" s="232"/>
      <c r="K62" s="232"/>
    </row>
    <row r="63" spans="6:11" ht="12.75">
      <c r="F63" s="245"/>
      <c r="G63" s="232"/>
      <c r="H63" s="232"/>
      <c r="I63" s="232"/>
      <c r="J63" s="232"/>
      <c r="K63" s="232"/>
    </row>
    <row r="64" spans="6:11" ht="12.75">
      <c r="F64" s="245"/>
      <c r="G64" s="232"/>
      <c r="H64" s="232"/>
      <c r="I64" s="232"/>
      <c r="J64" s="232"/>
      <c r="K64" s="232"/>
    </row>
    <row r="65" spans="6:11" ht="12.75">
      <c r="F65" s="245"/>
      <c r="G65" s="232"/>
      <c r="H65" s="232"/>
      <c r="I65" s="232"/>
      <c r="J65" s="232"/>
      <c r="K65" s="232"/>
    </row>
    <row r="66" spans="6:11" ht="12.75">
      <c r="F66" s="245"/>
      <c r="G66" s="232"/>
      <c r="H66" s="232"/>
      <c r="I66" s="232"/>
      <c r="J66" s="232"/>
      <c r="K66" s="232"/>
    </row>
    <row r="67" spans="6:11" ht="12.75">
      <c r="F67" s="245"/>
      <c r="G67" s="232"/>
      <c r="H67" s="232"/>
      <c r="I67" s="232"/>
      <c r="J67" s="232"/>
      <c r="K67" s="232"/>
    </row>
    <row r="68" spans="6:11" ht="12.75">
      <c r="F68" s="245"/>
      <c r="G68" s="232"/>
      <c r="H68" s="232"/>
      <c r="I68" s="232"/>
      <c r="J68" s="232"/>
      <c r="K68" s="232"/>
    </row>
    <row r="69" spans="6:11" ht="12.75">
      <c r="F69" s="245"/>
      <c r="G69" s="232"/>
      <c r="H69" s="232"/>
      <c r="I69" s="232"/>
      <c r="J69" s="232"/>
      <c r="K69" s="232"/>
    </row>
    <row r="70" spans="6:11" ht="12.75">
      <c r="F70" s="245"/>
      <c r="G70" s="232"/>
      <c r="H70" s="232"/>
      <c r="I70" s="232"/>
      <c r="J70" s="232"/>
      <c r="K70" s="232"/>
    </row>
    <row r="71" spans="6:11" ht="12.75">
      <c r="F71" s="245"/>
      <c r="G71" s="232"/>
      <c r="H71" s="232"/>
      <c r="I71" s="232"/>
      <c r="J71" s="232"/>
      <c r="K71" s="232"/>
    </row>
    <row r="72" spans="6:11" ht="12.75">
      <c r="F72" s="245"/>
      <c r="G72" s="232"/>
      <c r="H72" s="232"/>
      <c r="I72" s="232"/>
      <c r="J72" s="232"/>
      <c r="K72" s="232"/>
    </row>
    <row r="73" spans="6:11" ht="12.75">
      <c r="F73" s="245"/>
      <c r="G73" s="232"/>
      <c r="H73" s="232"/>
      <c r="I73" s="232"/>
      <c r="J73" s="232"/>
      <c r="K73" s="232"/>
    </row>
    <row r="74" spans="6:11" ht="12.75">
      <c r="F74" s="245"/>
      <c r="G74" s="232"/>
      <c r="H74" s="232"/>
      <c r="I74" s="232"/>
      <c r="J74" s="232"/>
      <c r="K74" s="232"/>
    </row>
    <row r="75" spans="6:11" ht="12.75">
      <c r="F75" s="245"/>
      <c r="G75" s="232"/>
      <c r="H75" s="232"/>
      <c r="I75" s="232"/>
      <c r="J75" s="232"/>
      <c r="K75" s="232"/>
    </row>
    <row r="76" spans="6:11" ht="12.75">
      <c r="F76" s="245"/>
      <c r="G76" s="232"/>
      <c r="H76" s="232"/>
      <c r="I76" s="232"/>
      <c r="J76" s="232"/>
      <c r="K76" s="232"/>
    </row>
    <row r="77" spans="6:11" ht="12.75">
      <c r="F77" s="245"/>
      <c r="G77" s="232"/>
      <c r="H77" s="232"/>
      <c r="I77" s="232"/>
      <c r="J77" s="232"/>
      <c r="K77" s="232"/>
    </row>
    <row r="78" spans="6:11" ht="12.75">
      <c r="F78" s="245"/>
      <c r="G78" s="232"/>
      <c r="H78" s="232"/>
      <c r="I78" s="232"/>
      <c r="J78" s="232"/>
      <c r="K78" s="232"/>
    </row>
    <row r="79" spans="6:11" ht="12.75">
      <c r="F79" s="245"/>
      <c r="G79" s="232"/>
      <c r="H79" s="232"/>
      <c r="I79" s="232"/>
      <c r="J79" s="232"/>
      <c r="K79" s="232"/>
    </row>
    <row r="80" spans="6:11" ht="12.75">
      <c r="F80" s="245"/>
      <c r="G80" s="232"/>
      <c r="H80" s="232"/>
      <c r="I80" s="232"/>
      <c r="J80" s="232"/>
      <c r="K80" s="232"/>
    </row>
    <row r="81" spans="6:11" ht="12.75">
      <c r="F81" s="245"/>
      <c r="G81" s="232"/>
      <c r="H81" s="232"/>
      <c r="I81" s="232"/>
      <c r="J81" s="232"/>
      <c r="K81" s="232"/>
    </row>
    <row r="82" spans="6:11" ht="12.75">
      <c r="F82" s="245"/>
      <c r="G82" s="232"/>
      <c r="H82" s="232"/>
      <c r="I82" s="232"/>
      <c r="J82" s="232"/>
      <c r="K82" s="232"/>
    </row>
    <row r="83" spans="6:11" ht="12.75">
      <c r="F83" s="245"/>
      <c r="G83" s="232"/>
      <c r="H83" s="232"/>
      <c r="I83" s="232"/>
      <c r="J83" s="232"/>
      <c r="K83" s="232"/>
    </row>
    <row r="84" spans="6:11" ht="12.75">
      <c r="F84" s="245"/>
      <c r="G84" s="232"/>
      <c r="H84" s="232"/>
      <c r="I84" s="232"/>
      <c r="J84" s="232"/>
      <c r="K84" s="232"/>
    </row>
    <row r="85" spans="6:11" ht="12.75">
      <c r="F85" s="245"/>
      <c r="G85" s="232"/>
      <c r="H85" s="232"/>
      <c r="I85" s="232"/>
      <c r="J85" s="232"/>
      <c r="K85" s="232"/>
    </row>
    <row r="86" spans="6:11" ht="12.75">
      <c r="F86" s="245"/>
      <c r="G86" s="232"/>
      <c r="H86" s="232"/>
      <c r="I86" s="232"/>
      <c r="J86" s="232"/>
      <c r="K86" s="232"/>
    </row>
    <row r="87" spans="6:11" ht="12.75">
      <c r="F87" s="245"/>
      <c r="G87" s="232"/>
      <c r="H87" s="232"/>
      <c r="I87" s="232"/>
      <c r="J87" s="232"/>
      <c r="K87" s="232"/>
    </row>
    <row r="88" spans="6:11" ht="12.75">
      <c r="F88" s="245"/>
      <c r="G88" s="232"/>
      <c r="H88" s="232"/>
      <c r="I88" s="232"/>
      <c r="J88" s="232"/>
      <c r="K88" s="232"/>
    </row>
    <row r="89" spans="6:11" ht="12.75">
      <c r="F89" s="245"/>
      <c r="G89" s="232"/>
      <c r="H89" s="232"/>
      <c r="I89" s="232"/>
      <c r="J89" s="232"/>
      <c r="K89" s="232"/>
    </row>
    <row r="90" spans="6:11" ht="12.75">
      <c r="F90" s="245"/>
      <c r="G90" s="232"/>
      <c r="H90" s="232"/>
      <c r="I90" s="232"/>
      <c r="J90" s="232"/>
      <c r="K90" s="232"/>
    </row>
    <row r="91" spans="6:11" ht="12.75">
      <c r="F91" s="245"/>
      <c r="G91" s="232"/>
      <c r="H91" s="232"/>
      <c r="I91" s="232"/>
      <c r="J91" s="232"/>
      <c r="K91" s="232"/>
    </row>
    <row r="92" spans="6:11" ht="12.75">
      <c r="F92" s="245"/>
      <c r="G92" s="232"/>
      <c r="H92" s="232"/>
      <c r="I92" s="232"/>
      <c r="J92" s="232"/>
      <c r="K92" s="232"/>
    </row>
    <row r="93" spans="6:11" ht="12.75">
      <c r="F93" s="245"/>
      <c r="G93" s="232"/>
      <c r="H93" s="232"/>
      <c r="I93" s="232"/>
      <c r="J93" s="232"/>
      <c r="K93" s="232"/>
    </row>
    <row r="94" spans="6:11" ht="12.75">
      <c r="F94" s="245"/>
      <c r="G94" s="232"/>
      <c r="H94" s="232"/>
      <c r="I94" s="232"/>
      <c r="J94" s="232"/>
      <c r="K94" s="232"/>
    </row>
    <row r="95" spans="6:11" ht="12.75">
      <c r="F95" s="245"/>
      <c r="G95" s="232"/>
      <c r="H95" s="232"/>
      <c r="I95" s="232"/>
      <c r="J95" s="232"/>
      <c r="K95" s="232"/>
    </row>
    <row r="96" spans="6:11" ht="12.75">
      <c r="F96" s="245"/>
      <c r="G96" s="232"/>
      <c r="H96" s="232"/>
      <c r="I96" s="232"/>
      <c r="J96" s="232"/>
      <c r="K96" s="232"/>
    </row>
    <row r="97" spans="6:11" ht="12.75">
      <c r="F97" s="245"/>
      <c r="G97" s="232"/>
      <c r="H97" s="232"/>
      <c r="I97" s="232"/>
      <c r="J97" s="232"/>
      <c r="K97" s="232"/>
    </row>
    <row r="98" spans="6:11" ht="12.75">
      <c r="F98" s="245"/>
      <c r="G98" s="232"/>
      <c r="H98" s="232"/>
      <c r="I98" s="232"/>
      <c r="J98" s="232"/>
      <c r="K98" s="232"/>
    </row>
    <row r="99" spans="6:11" ht="12.75">
      <c r="F99" s="245"/>
      <c r="G99" s="232"/>
      <c r="H99" s="232"/>
      <c r="I99" s="232"/>
      <c r="J99" s="232"/>
      <c r="K99" s="232"/>
    </row>
    <row r="100" spans="6:11" ht="12.75">
      <c r="F100" s="245"/>
      <c r="G100" s="232"/>
      <c r="H100" s="232"/>
      <c r="I100" s="232"/>
      <c r="J100" s="232"/>
      <c r="K100" s="232"/>
    </row>
    <row r="101" spans="6:11" ht="12.75">
      <c r="F101" s="245"/>
      <c r="G101" s="232"/>
      <c r="H101" s="232"/>
      <c r="I101" s="232"/>
      <c r="J101" s="232"/>
      <c r="K101" s="232"/>
    </row>
    <row r="102" spans="6:11" ht="12.75">
      <c r="F102" s="245"/>
      <c r="G102" s="232"/>
      <c r="H102" s="232"/>
      <c r="I102" s="232"/>
      <c r="J102" s="232"/>
      <c r="K102" s="232"/>
    </row>
    <row r="103" spans="6:11" ht="12.75">
      <c r="F103" s="245"/>
      <c r="G103" s="232"/>
      <c r="H103" s="232"/>
      <c r="I103" s="232"/>
      <c r="J103" s="232"/>
      <c r="K103" s="232"/>
    </row>
    <row r="104" spans="6:11" ht="12.75">
      <c r="F104" s="245"/>
      <c r="G104" s="232"/>
      <c r="H104" s="232"/>
      <c r="I104" s="232"/>
      <c r="J104" s="232"/>
      <c r="K104" s="232"/>
    </row>
    <row r="105" spans="6:11" ht="12.75">
      <c r="F105" s="245"/>
      <c r="G105" s="232"/>
      <c r="H105" s="232"/>
      <c r="I105" s="232"/>
      <c r="J105" s="232"/>
      <c r="K105" s="232"/>
    </row>
    <row r="106" spans="6:11" ht="12.75">
      <c r="F106" s="245"/>
      <c r="G106" s="232"/>
      <c r="H106" s="232"/>
      <c r="I106" s="232"/>
      <c r="J106" s="232"/>
      <c r="K106" s="232"/>
    </row>
    <row r="107" spans="6:11" ht="12.75">
      <c r="F107" s="245"/>
      <c r="G107" s="232"/>
      <c r="H107" s="232"/>
      <c r="I107" s="232"/>
      <c r="J107" s="232"/>
      <c r="K107" s="232"/>
    </row>
    <row r="108" spans="6:11" ht="12.75">
      <c r="F108" s="245"/>
      <c r="G108" s="232"/>
      <c r="H108" s="232"/>
      <c r="I108" s="232"/>
      <c r="J108" s="232"/>
      <c r="K108" s="232"/>
    </row>
    <row r="109" spans="6:11" ht="12.75">
      <c r="F109" s="245"/>
      <c r="G109" s="232"/>
      <c r="H109" s="232"/>
      <c r="I109" s="232"/>
      <c r="J109" s="232"/>
      <c r="K109" s="232"/>
    </row>
    <row r="110" spans="6:11" ht="12.75">
      <c r="F110" s="245"/>
      <c r="G110" s="232"/>
      <c r="H110" s="232"/>
      <c r="I110" s="232"/>
      <c r="J110" s="232"/>
      <c r="K110" s="232"/>
    </row>
    <row r="111" spans="6:11" ht="12.75">
      <c r="F111" s="245"/>
      <c r="G111" s="232"/>
      <c r="H111" s="232"/>
      <c r="I111" s="232"/>
      <c r="J111" s="232"/>
      <c r="K111" s="232"/>
    </row>
    <row r="112" spans="6:11" ht="12.75">
      <c r="F112" s="245"/>
      <c r="G112" s="232"/>
      <c r="H112" s="232"/>
      <c r="I112" s="232"/>
      <c r="J112" s="232"/>
      <c r="K112" s="232"/>
    </row>
    <row r="113" spans="6:11" ht="12.75">
      <c r="F113" s="245"/>
      <c r="G113" s="232"/>
      <c r="H113" s="232"/>
      <c r="I113" s="232"/>
      <c r="J113" s="232"/>
      <c r="K113" s="232"/>
    </row>
    <row r="114" spans="7:11" ht="12.75">
      <c r="G114" s="232"/>
      <c r="H114" s="232"/>
      <c r="I114" s="232"/>
      <c r="J114" s="232"/>
      <c r="K114" s="232"/>
    </row>
    <row r="115" spans="7:11" ht="12.75">
      <c r="G115" s="232"/>
      <c r="H115" s="232"/>
      <c r="I115" s="232"/>
      <c r="J115" s="232"/>
      <c r="K115" s="232"/>
    </row>
    <row r="116" spans="7:11" ht="12.75">
      <c r="G116" s="232"/>
      <c r="H116" s="232"/>
      <c r="I116" s="232"/>
      <c r="J116" s="232"/>
      <c r="K116" s="232"/>
    </row>
    <row r="117" spans="7:11" ht="12.75">
      <c r="G117" s="232"/>
      <c r="H117" s="232"/>
      <c r="I117" s="232"/>
      <c r="J117" s="232"/>
      <c r="K117" s="232"/>
    </row>
    <row r="118" spans="7:11" ht="12.75">
      <c r="G118" s="232"/>
      <c r="H118" s="232"/>
      <c r="I118" s="232"/>
      <c r="J118" s="232"/>
      <c r="K118" s="232"/>
    </row>
    <row r="119" spans="7:11" ht="12.75">
      <c r="G119" s="232"/>
      <c r="H119" s="232"/>
      <c r="I119" s="232"/>
      <c r="J119" s="232"/>
      <c r="K119" s="232"/>
    </row>
    <row r="120" spans="7:11" ht="12.75">
      <c r="G120" s="232"/>
      <c r="H120" s="232"/>
      <c r="I120" s="232"/>
      <c r="J120" s="232"/>
      <c r="K120" s="232"/>
    </row>
    <row r="121" spans="7:11" ht="12.75">
      <c r="G121" s="232"/>
      <c r="H121" s="232"/>
      <c r="I121" s="232"/>
      <c r="J121" s="232"/>
      <c r="K121" s="232"/>
    </row>
    <row r="122" spans="7:11" ht="12.75">
      <c r="G122" s="232"/>
      <c r="H122" s="232"/>
      <c r="I122" s="232"/>
      <c r="J122" s="232"/>
      <c r="K122" s="232"/>
    </row>
    <row r="123" spans="7:11" ht="12.75">
      <c r="G123" s="232"/>
      <c r="H123" s="232"/>
      <c r="I123" s="232"/>
      <c r="J123" s="232"/>
      <c r="K123" s="232"/>
    </row>
    <row r="124" spans="7:11" ht="12.75">
      <c r="G124" s="232"/>
      <c r="H124" s="232"/>
      <c r="I124" s="232"/>
      <c r="J124" s="232"/>
      <c r="K124" s="232"/>
    </row>
    <row r="125" spans="7:11" ht="12.75">
      <c r="G125" s="232"/>
      <c r="H125" s="232"/>
      <c r="I125" s="232"/>
      <c r="J125" s="232"/>
      <c r="K125" s="232"/>
    </row>
    <row r="126" spans="7:11" ht="12.75">
      <c r="G126" s="232"/>
      <c r="H126" s="232"/>
      <c r="I126" s="232"/>
      <c r="J126" s="232"/>
      <c r="K126" s="232"/>
    </row>
    <row r="127" spans="7:11" ht="12.75">
      <c r="G127" s="232"/>
      <c r="H127" s="232"/>
      <c r="I127" s="232"/>
      <c r="J127" s="232"/>
      <c r="K127" s="232"/>
    </row>
    <row r="128" spans="7:11" ht="12.75">
      <c r="G128" s="232"/>
      <c r="H128" s="232"/>
      <c r="I128" s="232"/>
      <c r="J128" s="232"/>
      <c r="K128" s="232"/>
    </row>
    <row r="129" spans="7:11" ht="12.75">
      <c r="G129" s="232"/>
      <c r="H129" s="232"/>
      <c r="I129" s="232"/>
      <c r="J129" s="232"/>
      <c r="K129" s="232"/>
    </row>
    <row r="130" spans="7:11" ht="12.75">
      <c r="G130" s="232"/>
      <c r="H130" s="232"/>
      <c r="I130" s="232"/>
      <c r="J130" s="232"/>
      <c r="K130" s="232"/>
    </row>
    <row r="131" spans="7:11" ht="12.75">
      <c r="G131" s="232"/>
      <c r="H131" s="232"/>
      <c r="I131" s="232"/>
      <c r="J131" s="232"/>
      <c r="K131" s="232"/>
    </row>
    <row r="132" spans="7:11" ht="12.75">
      <c r="G132" s="232"/>
      <c r="H132" s="232"/>
      <c r="I132" s="232"/>
      <c r="J132" s="232"/>
      <c r="K132" s="232"/>
    </row>
    <row r="133" spans="7:11" ht="12.75">
      <c r="G133" s="232"/>
      <c r="H133" s="232"/>
      <c r="I133" s="232"/>
      <c r="J133" s="232"/>
      <c r="K133" s="232"/>
    </row>
    <row r="134" spans="7:11" ht="12.75">
      <c r="G134" s="232"/>
      <c r="H134" s="232"/>
      <c r="I134" s="232"/>
      <c r="J134" s="232"/>
      <c r="K134" s="232"/>
    </row>
    <row r="135" spans="7:11" ht="12.75">
      <c r="G135" s="232"/>
      <c r="H135" s="232"/>
      <c r="I135" s="232"/>
      <c r="J135" s="232"/>
      <c r="K135" s="232"/>
    </row>
    <row r="136" spans="7:11" ht="12.75">
      <c r="G136" s="232"/>
      <c r="H136" s="232"/>
      <c r="I136" s="232"/>
      <c r="J136" s="232"/>
      <c r="K136" s="232"/>
    </row>
    <row r="137" spans="7:11" ht="12.75">
      <c r="G137" s="232"/>
      <c r="H137" s="232"/>
      <c r="I137" s="232"/>
      <c r="J137" s="232"/>
      <c r="K137" s="232"/>
    </row>
    <row r="138" spans="7:11" ht="12.75">
      <c r="G138" s="232"/>
      <c r="H138" s="232"/>
      <c r="I138" s="232"/>
      <c r="J138" s="232"/>
      <c r="K138" s="232"/>
    </row>
    <row r="139" spans="7:11" ht="12.75">
      <c r="G139" s="232"/>
      <c r="H139" s="232"/>
      <c r="I139" s="232"/>
      <c r="J139" s="232"/>
      <c r="K139" s="232"/>
    </row>
    <row r="140" spans="7:11" ht="12.75">
      <c r="G140" s="232"/>
      <c r="H140" s="232"/>
      <c r="I140" s="232"/>
      <c r="J140" s="232"/>
      <c r="K140" s="232"/>
    </row>
    <row r="141" spans="7:11" ht="12.75">
      <c r="G141" s="232"/>
      <c r="H141" s="232"/>
      <c r="I141" s="232"/>
      <c r="J141" s="232"/>
      <c r="K141" s="232"/>
    </row>
    <row r="142" spans="7:11" ht="12.75">
      <c r="G142" s="232"/>
      <c r="H142" s="232"/>
      <c r="I142" s="232"/>
      <c r="J142" s="232"/>
      <c r="K142" s="232"/>
    </row>
    <row r="143" spans="7:11" ht="12.75">
      <c r="G143" s="232"/>
      <c r="H143" s="232"/>
      <c r="I143" s="232"/>
      <c r="J143" s="232"/>
      <c r="K143" s="232"/>
    </row>
    <row r="144" spans="7:11" ht="12.75">
      <c r="G144" s="232"/>
      <c r="H144" s="232"/>
      <c r="I144" s="232"/>
      <c r="J144" s="232"/>
      <c r="K144" s="232"/>
    </row>
    <row r="145" spans="7:11" ht="12.75">
      <c r="G145" s="232"/>
      <c r="H145" s="232"/>
      <c r="I145" s="232"/>
      <c r="J145" s="232"/>
      <c r="K145" s="232"/>
    </row>
    <row r="146" spans="7:11" ht="12.75">
      <c r="G146" s="232"/>
      <c r="H146" s="232"/>
      <c r="I146" s="232"/>
      <c r="J146" s="232"/>
      <c r="K146" s="232"/>
    </row>
    <row r="147" spans="7:11" ht="12.75">
      <c r="G147" s="232"/>
      <c r="H147" s="232"/>
      <c r="I147" s="232"/>
      <c r="J147" s="232"/>
      <c r="K147" s="232"/>
    </row>
    <row r="148" spans="7:11" ht="12.75">
      <c r="G148" s="232"/>
      <c r="H148" s="232"/>
      <c r="I148" s="232"/>
      <c r="J148" s="232"/>
      <c r="K148" s="232"/>
    </row>
    <row r="149" spans="7:11" ht="12.75">
      <c r="G149" s="232"/>
      <c r="H149" s="232"/>
      <c r="I149" s="232"/>
      <c r="J149" s="232"/>
      <c r="K149" s="232"/>
    </row>
    <row r="150" spans="7:11" ht="12.75">
      <c r="G150" s="232"/>
      <c r="H150" s="232"/>
      <c r="I150" s="232"/>
      <c r="J150" s="232"/>
      <c r="K150" s="232"/>
    </row>
    <row r="151" spans="7:11" ht="12.75">
      <c r="G151" s="232"/>
      <c r="H151" s="232"/>
      <c r="I151" s="232"/>
      <c r="J151" s="232"/>
      <c r="K151" s="232"/>
    </row>
    <row r="152" spans="7:11" ht="12.75">
      <c r="G152" s="232"/>
      <c r="H152" s="232"/>
      <c r="I152" s="232"/>
      <c r="J152" s="232"/>
      <c r="K152" s="232"/>
    </row>
    <row r="153" spans="7:11" ht="12.75">
      <c r="G153" s="232"/>
      <c r="H153" s="232"/>
      <c r="I153" s="232"/>
      <c r="J153" s="232"/>
      <c r="K153" s="232"/>
    </row>
    <row r="154" spans="7:11" ht="12.75">
      <c r="G154" s="232"/>
      <c r="H154" s="232"/>
      <c r="I154" s="232"/>
      <c r="J154" s="232"/>
      <c r="K154" s="232"/>
    </row>
    <row r="155" spans="7:11" ht="12.75">
      <c r="G155" s="232"/>
      <c r="H155" s="232"/>
      <c r="I155" s="232"/>
      <c r="J155" s="232"/>
      <c r="K155" s="232"/>
    </row>
    <row r="156" spans="7:11" ht="12.75">
      <c r="G156" s="232"/>
      <c r="H156" s="232"/>
      <c r="I156" s="232"/>
      <c r="J156" s="232"/>
      <c r="K156" s="232"/>
    </row>
    <row r="157" spans="7:11" ht="12.75">
      <c r="G157" s="232"/>
      <c r="H157" s="232"/>
      <c r="I157" s="232"/>
      <c r="J157" s="232"/>
      <c r="K157" s="232"/>
    </row>
    <row r="158" spans="7:11" ht="12.75">
      <c r="G158" s="232"/>
      <c r="H158" s="232"/>
      <c r="I158" s="232"/>
      <c r="J158" s="232"/>
      <c r="K158" s="232"/>
    </row>
    <row r="159" spans="7:11" ht="12.75">
      <c r="G159" s="232"/>
      <c r="H159" s="232"/>
      <c r="I159" s="232"/>
      <c r="J159" s="232"/>
      <c r="K159" s="232"/>
    </row>
    <row r="160" spans="7:11" ht="12.75">
      <c r="G160" s="232"/>
      <c r="H160" s="232"/>
      <c r="I160" s="232"/>
      <c r="J160" s="232"/>
      <c r="K160" s="232"/>
    </row>
    <row r="161" spans="7:11" ht="12.75">
      <c r="G161" s="232"/>
      <c r="H161" s="232"/>
      <c r="I161" s="232"/>
      <c r="J161" s="232"/>
      <c r="K161" s="232"/>
    </row>
    <row r="162" spans="7:11" ht="12.75">
      <c r="G162" s="232"/>
      <c r="H162" s="232"/>
      <c r="I162" s="232"/>
      <c r="J162" s="232"/>
      <c r="K162" s="232"/>
    </row>
    <row r="163" spans="7:11" ht="12.75">
      <c r="G163" s="232"/>
      <c r="H163" s="232"/>
      <c r="I163" s="232"/>
      <c r="J163" s="232"/>
      <c r="K163" s="232"/>
    </row>
    <row r="164" spans="7:11" ht="12.75">
      <c r="G164" s="232"/>
      <c r="H164" s="232"/>
      <c r="I164" s="232"/>
      <c r="J164" s="232"/>
      <c r="K164" s="232"/>
    </row>
    <row r="165" spans="7:11" ht="12.75">
      <c r="G165" s="232"/>
      <c r="H165" s="232"/>
      <c r="I165" s="232"/>
      <c r="J165" s="232"/>
      <c r="K165" s="232"/>
    </row>
    <row r="166" spans="7:11" ht="12.75">
      <c r="G166" s="232"/>
      <c r="H166" s="232"/>
      <c r="I166" s="232"/>
      <c r="J166" s="232"/>
      <c r="K166" s="232"/>
    </row>
    <row r="167" spans="7:11" ht="12.75">
      <c r="G167" s="232"/>
      <c r="H167" s="232"/>
      <c r="I167" s="232"/>
      <c r="J167" s="232"/>
      <c r="K167" s="232"/>
    </row>
    <row r="168" spans="7:11" ht="12.75">
      <c r="G168" s="232"/>
      <c r="H168" s="232"/>
      <c r="I168" s="232"/>
      <c r="J168" s="232"/>
      <c r="K168" s="232"/>
    </row>
    <row r="169" spans="7:11" ht="12.75">
      <c r="G169" s="232"/>
      <c r="H169" s="232"/>
      <c r="I169" s="232"/>
      <c r="J169" s="232"/>
      <c r="K169" s="232"/>
    </row>
    <row r="170" spans="7:11" ht="12.75">
      <c r="G170" s="232"/>
      <c r="H170" s="232"/>
      <c r="I170" s="232"/>
      <c r="J170" s="232"/>
      <c r="K170" s="232"/>
    </row>
    <row r="171" spans="7:11" ht="12.75">
      <c r="G171" s="232"/>
      <c r="H171" s="232"/>
      <c r="I171" s="232"/>
      <c r="J171" s="232"/>
      <c r="K171" s="232"/>
    </row>
    <row r="172" spans="7:11" ht="12.75">
      <c r="G172" s="232"/>
      <c r="H172" s="232"/>
      <c r="I172" s="232"/>
      <c r="J172" s="232"/>
      <c r="K172" s="232"/>
    </row>
    <row r="173" spans="7:11" ht="12.75">
      <c r="G173" s="232"/>
      <c r="H173" s="232"/>
      <c r="I173" s="232"/>
      <c r="J173" s="232"/>
      <c r="K173" s="232"/>
    </row>
    <row r="174" spans="7:11" ht="12.75">
      <c r="G174" s="232"/>
      <c r="H174" s="232"/>
      <c r="I174" s="232"/>
      <c r="J174" s="232"/>
      <c r="K174" s="232"/>
    </row>
    <row r="175" spans="7:11" ht="12.75">
      <c r="G175" s="232"/>
      <c r="H175" s="232"/>
      <c r="I175" s="232"/>
      <c r="J175" s="232"/>
      <c r="K175" s="232"/>
    </row>
    <row r="176" spans="7:11" ht="12.75">
      <c r="G176" s="232"/>
      <c r="H176" s="232"/>
      <c r="I176" s="232"/>
      <c r="J176" s="232"/>
      <c r="K176" s="232"/>
    </row>
    <row r="177" spans="7:11" ht="12.75">
      <c r="G177" s="232"/>
      <c r="H177" s="232"/>
      <c r="I177" s="232"/>
      <c r="J177" s="232"/>
      <c r="K177" s="232"/>
    </row>
    <row r="178" spans="7:11" ht="12.75">
      <c r="G178" s="232"/>
      <c r="H178" s="232"/>
      <c r="I178" s="232"/>
      <c r="J178" s="232"/>
      <c r="K178" s="232"/>
    </row>
    <row r="179" spans="7:11" ht="12.75">
      <c r="G179" s="232"/>
      <c r="H179" s="232"/>
      <c r="I179" s="232"/>
      <c r="J179" s="232"/>
      <c r="K179" s="232"/>
    </row>
    <row r="180" spans="7:11" ht="12.75">
      <c r="G180" s="232"/>
      <c r="H180" s="232"/>
      <c r="I180" s="232"/>
      <c r="J180" s="232"/>
      <c r="K180" s="232"/>
    </row>
    <row r="181" spans="7:11" ht="12.75">
      <c r="G181" s="232"/>
      <c r="H181" s="232"/>
      <c r="I181" s="232"/>
      <c r="J181" s="232"/>
      <c r="K181" s="232"/>
    </row>
    <row r="182" spans="7:11" ht="12.75">
      <c r="G182" s="232"/>
      <c r="H182" s="232"/>
      <c r="I182" s="232"/>
      <c r="J182" s="232"/>
      <c r="K182" s="232"/>
    </row>
    <row r="183" spans="7:11" ht="12.75">
      <c r="G183" s="232"/>
      <c r="H183" s="232"/>
      <c r="I183" s="232"/>
      <c r="J183" s="232"/>
      <c r="K183" s="232"/>
    </row>
    <row r="184" spans="7:11" ht="12.75">
      <c r="G184" s="232"/>
      <c r="H184" s="232"/>
      <c r="I184" s="232"/>
      <c r="J184" s="232"/>
      <c r="K184" s="232"/>
    </row>
    <row r="185" spans="7:11" ht="12.75">
      <c r="G185" s="232"/>
      <c r="H185" s="232"/>
      <c r="I185" s="232"/>
      <c r="J185" s="232"/>
      <c r="K185" s="232"/>
    </row>
    <row r="186" spans="7:11" ht="12.75">
      <c r="G186" s="232"/>
      <c r="H186" s="232"/>
      <c r="I186" s="232"/>
      <c r="J186" s="232"/>
      <c r="K186" s="232"/>
    </row>
    <row r="187" spans="7:11" ht="12.75">
      <c r="G187" s="232"/>
      <c r="H187" s="232"/>
      <c r="I187" s="232"/>
      <c r="J187" s="232"/>
      <c r="K187" s="232"/>
    </row>
    <row r="188" spans="7:11" ht="12.75">
      <c r="G188" s="232"/>
      <c r="H188" s="232"/>
      <c r="I188" s="232"/>
      <c r="J188" s="232"/>
      <c r="K188" s="232"/>
    </row>
    <row r="189" spans="7:11" ht="12.75">
      <c r="G189" s="232"/>
      <c r="H189" s="232"/>
      <c r="I189" s="232"/>
      <c r="J189" s="232"/>
      <c r="K189" s="232"/>
    </row>
    <row r="190" spans="7:11" ht="12.75">
      <c r="G190" s="232"/>
      <c r="H190" s="232"/>
      <c r="I190" s="232"/>
      <c r="J190" s="232"/>
      <c r="K190" s="232"/>
    </row>
    <row r="191" spans="7:11" ht="12.75">
      <c r="G191" s="232"/>
      <c r="H191" s="232"/>
      <c r="I191" s="232"/>
      <c r="J191" s="232"/>
      <c r="K191" s="232"/>
    </row>
    <row r="192" spans="7:11" ht="12.75">
      <c r="G192" s="232"/>
      <c r="H192" s="232"/>
      <c r="I192" s="232"/>
      <c r="J192" s="232"/>
      <c r="K192" s="232"/>
    </row>
    <row r="193" spans="7:11" ht="12.75">
      <c r="G193" s="232"/>
      <c r="H193" s="232"/>
      <c r="I193" s="232"/>
      <c r="J193" s="232"/>
      <c r="K193" s="232"/>
    </row>
    <row r="194" spans="7:11" ht="12.75">
      <c r="G194" s="232"/>
      <c r="H194" s="232"/>
      <c r="I194" s="232"/>
      <c r="J194" s="232"/>
      <c r="K194" s="232"/>
    </row>
    <row r="195" spans="7:11" ht="12.75">
      <c r="G195" s="232"/>
      <c r="H195" s="232"/>
      <c r="I195" s="232"/>
      <c r="J195" s="232"/>
      <c r="K195" s="232"/>
    </row>
    <row r="196" spans="7:11" ht="12.75">
      <c r="G196" s="232"/>
      <c r="H196" s="232"/>
      <c r="I196" s="232"/>
      <c r="J196" s="232"/>
      <c r="K196" s="232"/>
    </row>
    <row r="197" spans="7:11" ht="12.75">
      <c r="G197" s="232"/>
      <c r="H197" s="232"/>
      <c r="I197" s="232"/>
      <c r="J197" s="232"/>
      <c r="K197" s="232"/>
    </row>
    <row r="198" spans="7:11" ht="12.75">
      <c r="G198" s="232"/>
      <c r="H198" s="232"/>
      <c r="I198" s="232"/>
      <c r="J198" s="232"/>
      <c r="K198" s="232"/>
    </row>
    <row r="199" spans="7:11" ht="12.75">
      <c r="G199" s="232"/>
      <c r="H199" s="232"/>
      <c r="I199" s="232"/>
      <c r="J199" s="232"/>
      <c r="K199" s="232"/>
    </row>
    <row r="200" spans="7:11" ht="12.75">
      <c r="G200" s="232"/>
      <c r="H200" s="232"/>
      <c r="I200" s="232"/>
      <c r="J200" s="232"/>
      <c r="K200" s="232"/>
    </row>
    <row r="201" spans="7:11" ht="12.75">
      <c r="G201" s="232"/>
      <c r="H201" s="232"/>
      <c r="I201" s="232"/>
      <c r="J201" s="232"/>
      <c r="K201" s="232"/>
    </row>
    <row r="202" spans="7:11" ht="12.75">
      <c r="G202" s="232"/>
      <c r="H202" s="232"/>
      <c r="I202" s="232"/>
      <c r="J202" s="232"/>
      <c r="K202" s="232"/>
    </row>
    <row r="203" spans="7:11" ht="12.75">
      <c r="G203" s="232"/>
      <c r="H203" s="232"/>
      <c r="I203" s="232"/>
      <c r="J203" s="232"/>
      <c r="K203" s="232"/>
    </row>
    <row r="204" spans="7:11" ht="12.75">
      <c r="G204" s="232"/>
      <c r="H204" s="232"/>
      <c r="I204" s="232"/>
      <c r="J204" s="232"/>
      <c r="K204" s="232"/>
    </row>
    <row r="205" spans="7:11" ht="12.75">
      <c r="G205" s="232"/>
      <c r="H205" s="232"/>
      <c r="I205" s="232"/>
      <c r="J205" s="232"/>
      <c r="K205" s="232"/>
    </row>
    <row r="206" spans="7:11" ht="12.75">
      <c r="G206" s="232"/>
      <c r="H206" s="232"/>
      <c r="I206" s="232"/>
      <c r="J206" s="232"/>
      <c r="K206" s="232"/>
    </row>
    <row r="207" spans="7:11" ht="12.75">
      <c r="G207" s="232"/>
      <c r="H207" s="232"/>
      <c r="I207" s="232"/>
      <c r="J207" s="232"/>
      <c r="K207" s="232"/>
    </row>
    <row r="208" spans="7:11" ht="12.75">
      <c r="G208" s="232"/>
      <c r="H208" s="232"/>
      <c r="I208" s="232"/>
      <c r="J208" s="232"/>
      <c r="K208" s="232"/>
    </row>
    <row r="209" spans="7:11" ht="12.75">
      <c r="G209" s="232"/>
      <c r="H209" s="232"/>
      <c r="I209" s="232"/>
      <c r="J209" s="232"/>
      <c r="K209" s="232"/>
    </row>
    <row r="210" spans="7:11" ht="12.75">
      <c r="G210" s="232"/>
      <c r="H210" s="232"/>
      <c r="I210" s="232"/>
      <c r="J210" s="232"/>
      <c r="K210" s="232"/>
    </row>
    <row r="211" spans="7:11" ht="12.75">
      <c r="G211" s="232"/>
      <c r="H211" s="232"/>
      <c r="I211" s="232"/>
      <c r="J211" s="232"/>
      <c r="K211" s="232"/>
    </row>
    <row r="212" spans="7:11" ht="12.75">
      <c r="G212" s="232"/>
      <c r="H212" s="232"/>
      <c r="I212" s="232"/>
      <c r="J212" s="232"/>
      <c r="K212" s="232"/>
    </row>
    <row r="213" spans="7:11" ht="12.75">
      <c r="G213" s="232"/>
      <c r="H213" s="232"/>
      <c r="I213" s="232"/>
      <c r="J213" s="232"/>
      <c r="K213" s="232"/>
    </row>
    <row r="214" spans="7:11" ht="12.75">
      <c r="G214" s="232"/>
      <c r="H214" s="232"/>
      <c r="I214" s="232"/>
      <c r="J214" s="232"/>
      <c r="K214" s="232"/>
    </row>
    <row r="215" spans="7:11" ht="12.75">
      <c r="G215" s="232"/>
      <c r="H215" s="232"/>
      <c r="I215" s="232"/>
      <c r="J215" s="232"/>
      <c r="K215" s="232"/>
    </row>
    <row r="216" spans="7:11" ht="12.75">
      <c r="G216" s="232"/>
      <c r="H216" s="232"/>
      <c r="I216" s="232"/>
      <c r="J216" s="232"/>
      <c r="K216" s="232"/>
    </row>
    <row r="217" spans="7:11" ht="12.75">
      <c r="G217" s="232"/>
      <c r="H217" s="232"/>
      <c r="I217" s="232"/>
      <c r="J217" s="232"/>
      <c r="K217" s="232"/>
    </row>
    <row r="218" spans="7:11" ht="12.75">
      <c r="G218" s="232"/>
      <c r="H218" s="232"/>
      <c r="I218" s="232"/>
      <c r="J218" s="232"/>
      <c r="K218" s="232"/>
    </row>
    <row r="219" spans="7:11" ht="12.75">
      <c r="G219" s="232"/>
      <c r="H219" s="232"/>
      <c r="I219" s="232"/>
      <c r="J219" s="232"/>
      <c r="K219" s="232"/>
    </row>
    <row r="220" spans="7:11" ht="12.75">
      <c r="G220" s="232"/>
      <c r="H220" s="232"/>
      <c r="I220" s="232"/>
      <c r="J220" s="232"/>
      <c r="K220" s="232"/>
    </row>
    <row r="221" spans="7:11" ht="12.75">
      <c r="G221" s="232"/>
      <c r="H221" s="232"/>
      <c r="I221" s="232"/>
      <c r="J221" s="232"/>
      <c r="K221" s="232"/>
    </row>
    <row r="222" spans="7:11" ht="12.75">
      <c r="G222" s="232"/>
      <c r="H222" s="232"/>
      <c r="I222" s="232"/>
      <c r="J222" s="232"/>
      <c r="K222" s="232"/>
    </row>
    <row r="223" spans="7:11" ht="12.75">
      <c r="G223" s="232"/>
      <c r="H223" s="232"/>
      <c r="I223" s="232"/>
      <c r="J223" s="232"/>
      <c r="K223" s="232"/>
    </row>
    <row r="224" spans="7:11" ht="12.75">
      <c r="G224" s="232"/>
      <c r="H224" s="232"/>
      <c r="I224" s="232"/>
      <c r="J224" s="232"/>
      <c r="K224" s="232"/>
    </row>
    <row r="225" spans="7:11" ht="12.75">
      <c r="G225" s="232"/>
      <c r="H225" s="232"/>
      <c r="I225" s="232"/>
      <c r="J225" s="232"/>
      <c r="K225" s="232"/>
    </row>
    <row r="226" spans="7:11" ht="12.75">
      <c r="G226" s="232"/>
      <c r="H226" s="232"/>
      <c r="I226" s="232"/>
      <c r="J226" s="232"/>
      <c r="K226" s="232"/>
    </row>
    <row r="227" spans="7:11" ht="12.75">
      <c r="G227" s="232"/>
      <c r="H227" s="232"/>
      <c r="I227" s="232"/>
      <c r="J227" s="232"/>
      <c r="K227" s="232"/>
    </row>
    <row r="228" spans="7:11" ht="12.75">
      <c r="G228" s="232"/>
      <c r="H228" s="232"/>
      <c r="I228" s="232"/>
      <c r="J228" s="232"/>
      <c r="K228" s="232"/>
    </row>
    <row r="229" spans="7:11" ht="12.75">
      <c r="G229" s="232"/>
      <c r="H229" s="232"/>
      <c r="I229" s="232"/>
      <c r="J229" s="232"/>
      <c r="K229" s="232"/>
    </row>
    <row r="230" spans="7:11" ht="12.75">
      <c r="G230" s="232"/>
      <c r="H230" s="232"/>
      <c r="I230" s="232"/>
      <c r="J230" s="232"/>
      <c r="K230" s="232"/>
    </row>
    <row r="231" spans="7:11" ht="12.75">
      <c r="G231" s="232"/>
      <c r="H231" s="232"/>
      <c r="I231" s="232"/>
      <c r="J231" s="232"/>
      <c r="K231" s="232"/>
    </row>
    <row r="232" spans="7:11" ht="12.75">
      <c r="G232" s="232"/>
      <c r="H232" s="232"/>
      <c r="I232" s="232"/>
      <c r="J232" s="232"/>
      <c r="K232" s="232"/>
    </row>
    <row r="233" spans="7:11" ht="12.75">
      <c r="G233" s="232"/>
      <c r="H233" s="232"/>
      <c r="I233" s="232"/>
      <c r="J233" s="232"/>
      <c r="K233" s="232"/>
    </row>
    <row r="234" spans="7:11" ht="12.75">
      <c r="G234" s="232"/>
      <c r="H234" s="232"/>
      <c r="I234" s="232"/>
      <c r="J234" s="232"/>
      <c r="K234" s="232"/>
    </row>
    <row r="235" spans="7:11" ht="12.75">
      <c r="G235" s="232"/>
      <c r="H235" s="232"/>
      <c r="I235" s="232"/>
      <c r="J235" s="232"/>
      <c r="K235" s="232"/>
    </row>
    <row r="236" spans="7:11" ht="12.75">
      <c r="G236" s="232"/>
      <c r="H236" s="232"/>
      <c r="I236" s="232"/>
      <c r="J236" s="232"/>
      <c r="K236" s="232"/>
    </row>
    <row r="237" spans="7:11" ht="12.75">
      <c r="G237" s="232"/>
      <c r="H237" s="232"/>
      <c r="I237" s="232"/>
      <c r="J237" s="232"/>
      <c r="K237" s="232"/>
    </row>
    <row r="238" spans="7:11" ht="12.75">
      <c r="G238" s="232"/>
      <c r="H238" s="232"/>
      <c r="I238" s="232"/>
      <c r="J238" s="232"/>
      <c r="K238" s="232"/>
    </row>
    <row r="239" spans="7:11" ht="12.75">
      <c r="G239" s="232"/>
      <c r="H239" s="232"/>
      <c r="I239" s="232"/>
      <c r="J239" s="232"/>
      <c r="K239" s="232"/>
    </row>
    <row r="240" spans="7:11" ht="12.75">
      <c r="G240" s="232"/>
      <c r="H240" s="232"/>
      <c r="I240" s="232"/>
      <c r="J240" s="232"/>
      <c r="K240" s="232"/>
    </row>
    <row r="241" spans="7:11" ht="12.75">
      <c r="G241" s="232"/>
      <c r="H241" s="232"/>
      <c r="I241" s="232"/>
      <c r="J241" s="232"/>
      <c r="K241" s="232"/>
    </row>
    <row r="242" spans="7:11" ht="12.75">
      <c r="G242" s="232"/>
      <c r="H242" s="232"/>
      <c r="I242" s="232"/>
      <c r="J242" s="232"/>
      <c r="K242" s="232"/>
    </row>
    <row r="243" spans="7:11" ht="12.75">
      <c r="G243" s="232"/>
      <c r="H243" s="232"/>
      <c r="I243" s="232"/>
      <c r="J243" s="232"/>
      <c r="K243" s="232"/>
    </row>
    <row r="244" spans="7:11" ht="12.75">
      <c r="G244" s="232"/>
      <c r="H244" s="232"/>
      <c r="I244" s="232"/>
      <c r="J244" s="232"/>
      <c r="K244" s="232"/>
    </row>
    <row r="245" spans="7:11" ht="12.75">
      <c r="G245" s="232"/>
      <c r="H245" s="232"/>
      <c r="I245" s="232"/>
      <c r="J245" s="232"/>
      <c r="K245" s="232"/>
    </row>
    <row r="246" spans="7:11" ht="12.75">
      <c r="G246" s="232"/>
      <c r="H246" s="232"/>
      <c r="I246" s="232"/>
      <c r="J246" s="232"/>
      <c r="K246" s="232"/>
    </row>
    <row r="247" spans="7:11" ht="12.75">
      <c r="G247" s="232"/>
      <c r="H247" s="232"/>
      <c r="I247" s="232"/>
      <c r="J247" s="232"/>
      <c r="K247" s="232"/>
    </row>
    <row r="248" spans="7:11" ht="12.75">
      <c r="G248" s="232"/>
      <c r="H248" s="232"/>
      <c r="I248" s="232"/>
      <c r="J248" s="232"/>
      <c r="K248" s="232"/>
    </row>
    <row r="249" spans="7:11" ht="12.75">
      <c r="G249" s="232"/>
      <c r="H249" s="232"/>
      <c r="I249" s="232"/>
      <c r="J249" s="232"/>
      <c r="K249" s="232"/>
    </row>
    <row r="250" spans="7:11" ht="12.75">
      <c r="G250" s="232"/>
      <c r="H250" s="232"/>
      <c r="I250" s="232"/>
      <c r="J250" s="232"/>
      <c r="K250" s="232"/>
    </row>
    <row r="251" spans="7:11" ht="12.75">
      <c r="G251" s="232"/>
      <c r="H251" s="232"/>
      <c r="I251" s="232"/>
      <c r="J251" s="232"/>
      <c r="K251" s="232"/>
    </row>
    <row r="252" spans="7:11" ht="12.75">
      <c r="G252" s="232"/>
      <c r="H252" s="232"/>
      <c r="I252" s="232"/>
      <c r="J252" s="232"/>
      <c r="K252" s="232"/>
    </row>
    <row r="253" spans="7:11" ht="12.75">
      <c r="G253" s="232"/>
      <c r="H253" s="232"/>
      <c r="I253" s="232"/>
      <c r="J253" s="232"/>
      <c r="K253" s="232"/>
    </row>
    <row r="254" spans="7:11" ht="12.75">
      <c r="G254" s="232"/>
      <c r="H254" s="232"/>
      <c r="I254" s="232"/>
      <c r="J254" s="232"/>
      <c r="K254" s="232"/>
    </row>
    <row r="255" spans="7:11" ht="12.75">
      <c r="G255" s="232"/>
      <c r="H255" s="232"/>
      <c r="I255" s="232"/>
      <c r="J255" s="232"/>
      <c r="K255" s="232"/>
    </row>
    <row r="256" spans="7:11" ht="12.75">
      <c r="G256" s="232"/>
      <c r="H256" s="232"/>
      <c r="I256" s="232"/>
      <c r="J256" s="232"/>
      <c r="K256" s="232"/>
    </row>
    <row r="257" spans="7:11" ht="12.75">
      <c r="G257" s="232"/>
      <c r="H257" s="232"/>
      <c r="I257" s="232"/>
      <c r="J257" s="232"/>
      <c r="K257" s="232"/>
    </row>
    <row r="258" spans="7:11" ht="12.75">
      <c r="G258" s="232"/>
      <c r="H258" s="232"/>
      <c r="I258" s="232"/>
      <c r="J258" s="232"/>
      <c r="K258" s="232"/>
    </row>
    <row r="259" spans="7:11" ht="12.75">
      <c r="G259" s="232"/>
      <c r="H259" s="232"/>
      <c r="I259" s="232"/>
      <c r="J259" s="232"/>
      <c r="K259" s="232"/>
    </row>
    <row r="260" spans="7:11" ht="12.75">
      <c r="G260" s="232"/>
      <c r="H260" s="232"/>
      <c r="I260" s="232"/>
      <c r="J260" s="232"/>
      <c r="K260" s="232"/>
    </row>
    <row r="261" spans="7:11" ht="12.75">
      <c r="G261" s="232"/>
      <c r="H261" s="232"/>
      <c r="I261" s="232"/>
      <c r="J261" s="232"/>
      <c r="K261" s="232"/>
    </row>
    <row r="262" spans="7:11" ht="12.75">
      <c r="G262" s="232"/>
      <c r="H262" s="232"/>
      <c r="I262" s="232"/>
      <c r="J262" s="232"/>
      <c r="K262" s="232"/>
    </row>
    <row r="263" spans="7:11" ht="12.75">
      <c r="G263" s="232"/>
      <c r="H263" s="232"/>
      <c r="I263" s="232"/>
      <c r="J263" s="232"/>
      <c r="K263" s="232"/>
    </row>
    <row r="264" spans="7:11" ht="12.75">
      <c r="G264" s="232"/>
      <c r="H264" s="232"/>
      <c r="I264" s="232"/>
      <c r="J264" s="232"/>
      <c r="K264" s="232"/>
    </row>
    <row r="265" spans="7:11" ht="12.75">
      <c r="G265" s="232"/>
      <c r="H265" s="232"/>
      <c r="I265" s="232"/>
      <c r="J265" s="232"/>
      <c r="K265" s="232"/>
    </row>
    <row r="266" spans="7:11" ht="12.75">
      <c r="G266" s="232"/>
      <c r="H266" s="232"/>
      <c r="I266" s="232"/>
      <c r="J266" s="232"/>
      <c r="K266" s="232"/>
    </row>
    <row r="267" spans="7:11" ht="12.75">
      <c r="G267" s="232"/>
      <c r="H267" s="232"/>
      <c r="I267" s="232"/>
      <c r="J267" s="232"/>
      <c r="K267" s="232"/>
    </row>
    <row r="268" spans="7:11" ht="12.75">
      <c r="G268" s="232"/>
      <c r="H268" s="232"/>
      <c r="I268" s="232"/>
      <c r="J268" s="232"/>
      <c r="K268" s="232"/>
    </row>
    <row r="269" spans="7:11" ht="12.75">
      <c r="G269" s="232"/>
      <c r="H269" s="232"/>
      <c r="I269" s="232"/>
      <c r="J269" s="232"/>
      <c r="K269" s="232"/>
    </row>
    <row r="270" spans="7:11" ht="12.75">
      <c r="G270" s="232"/>
      <c r="H270" s="232"/>
      <c r="I270" s="232"/>
      <c r="J270" s="232"/>
      <c r="K270" s="232"/>
    </row>
    <row r="271" spans="7:11" ht="12.75">
      <c r="G271" s="232"/>
      <c r="H271" s="232"/>
      <c r="I271" s="232"/>
      <c r="J271" s="232"/>
      <c r="K271" s="232"/>
    </row>
    <row r="272" spans="7:11" ht="12.75">
      <c r="G272" s="232"/>
      <c r="H272" s="232"/>
      <c r="I272" s="232"/>
      <c r="J272" s="232"/>
      <c r="K272" s="232"/>
    </row>
    <row r="273" spans="7:11" ht="12.75">
      <c r="G273" s="232"/>
      <c r="H273" s="232"/>
      <c r="I273" s="232"/>
      <c r="J273" s="232"/>
      <c r="K273" s="232"/>
    </row>
    <row r="274" spans="7:11" ht="12.75">
      <c r="G274" s="232"/>
      <c r="H274" s="232"/>
      <c r="I274" s="232"/>
      <c r="J274" s="232"/>
      <c r="K274" s="232"/>
    </row>
    <row r="275" spans="7:11" ht="12.75">
      <c r="G275" s="232"/>
      <c r="H275" s="232"/>
      <c r="I275" s="232"/>
      <c r="J275" s="232"/>
      <c r="K275" s="232"/>
    </row>
    <row r="276" spans="7:11" ht="12.75">
      <c r="G276" s="232"/>
      <c r="H276" s="232"/>
      <c r="I276" s="232"/>
      <c r="J276" s="232"/>
      <c r="K276" s="232"/>
    </row>
    <row r="277" spans="7:11" ht="12.75">
      <c r="G277" s="232"/>
      <c r="H277" s="232"/>
      <c r="I277" s="232"/>
      <c r="J277" s="232"/>
      <c r="K277" s="232"/>
    </row>
    <row r="278" spans="7:11" ht="12.75">
      <c r="G278" s="232"/>
      <c r="H278" s="232"/>
      <c r="I278" s="232"/>
      <c r="J278" s="232"/>
      <c r="K278" s="232"/>
    </row>
    <row r="279" spans="7:11" ht="12.75">
      <c r="G279" s="232"/>
      <c r="H279" s="232"/>
      <c r="I279" s="232"/>
      <c r="J279" s="232"/>
      <c r="K279" s="232"/>
    </row>
    <row r="280" spans="7:11" ht="12.75">
      <c r="G280" s="232"/>
      <c r="H280" s="232"/>
      <c r="I280" s="232"/>
      <c r="J280" s="232"/>
      <c r="K280" s="232"/>
    </row>
    <row r="281" spans="7:11" ht="12.75">
      <c r="G281" s="232"/>
      <c r="H281" s="232"/>
      <c r="I281" s="232"/>
      <c r="J281" s="232"/>
      <c r="K281" s="232"/>
    </row>
    <row r="282" spans="7:11" ht="12.75">
      <c r="G282" s="232"/>
      <c r="H282" s="232"/>
      <c r="I282" s="232"/>
      <c r="J282" s="232"/>
      <c r="K282" s="232"/>
    </row>
    <row r="283" spans="7:11" ht="12.75">
      <c r="G283" s="232"/>
      <c r="H283" s="232"/>
      <c r="I283" s="232"/>
      <c r="J283" s="232"/>
      <c r="K283" s="232"/>
    </row>
    <row r="284" spans="7:11" ht="12.75">
      <c r="G284" s="232"/>
      <c r="H284" s="232"/>
      <c r="I284" s="232"/>
      <c r="J284" s="232"/>
      <c r="K284" s="232"/>
    </row>
    <row r="285" spans="7:11" ht="12.75">
      <c r="G285" s="232"/>
      <c r="H285" s="232"/>
      <c r="I285" s="232"/>
      <c r="J285" s="232"/>
      <c r="K285" s="232"/>
    </row>
    <row r="286" spans="7:11" ht="12.75">
      <c r="G286" s="232"/>
      <c r="H286" s="232"/>
      <c r="I286" s="232"/>
      <c r="J286" s="232"/>
      <c r="K286" s="232"/>
    </row>
    <row r="287" spans="7:11" ht="12.75">
      <c r="G287" s="232"/>
      <c r="H287" s="232"/>
      <c r="I287" s="232"/>
      <c r="J287" s="232"/>
      <c r="K287" s="232"/>
    </row>
    <row r="288" spans="7:11" ht="12.75">
      <c r="G288" s="232"/>
      <c r="H288" s="232"/>
      <c r="I288" s="232"/>
      <c r="J288" s="232"/>
      <c r="K288" s="232"/>
    </row>
    <row r="289" spans="7:11" ht="12.75">
      <c r="G289" s="232"/>
      <c r="H289" s="232"/>
      <c r="I289" s="232"/>
      <c r="J289" s="232"/>
      <c r="K289" s="232"/>
    </row>
    <row r="290" spans="7:11" ht="12.75">
      <c r="G290" s="232"/>
      <c r="H290" s="232"/>
      <c r="I290" s="232"/>
      <c r="J290" s="232"/>
      <c r="K290" s="232"/>
    </row>
    <row r="291" spans="7:11" ht="12.75">
      <c r="G291" s="232"/>
      <c r="H291" s="232"/>
      <c r="I291" s="232"/>
      <c r="J291" s="232"/>
      <c r="K291" s="232"/>
    </row>
    <row r="292" spans="7:11" ht="12.75">
      <c r="G292" s="232"/>
      <c r="H292" s="232"/>
      <c r="I292" s="232"/>
      <c r="J292" s="232"/>
      <c r="K292" s="232"/>
    </row>
    <row r="293" spans="7:11" ht="12.75">
      <c r="G293" s="232"/>
      <c r="H293" s="232"/>
      <c r="I293" s="232"/>
      <c r="J293" s="232"/>
      <c r="K293" s="232"/>
    </row>
    <row r="294" spans="7:11" ht="12.75">
      <c r="G294" s="232"/>
      <c r="H294" s="232"/>
      <c r="I294" s="232"/>
      <c r="J294" s="232"/>
      <c r="K294" s="232"/>
    </row>
    <row r="295" spans="7:11" ht="12.75">
      <c r="G295" s="232"/>
      <c r="H295" s="232"/>
      <c r="I295" s="232"/>
      <c r="J295" s="232"/>
      <c r="K295" s="232"/>
    </row>
    <row r="296" spans="7:11" ht="12.75">
      <c r="G296" s="232"/>
      <c r="H296" s="232"/>
      <c r="I296" s="232"/>
      <c r="J296" s="232"/>
      <c r="K296" s="232"/>
    </row>
    <row r="297" spans="7:11" ht="12.75">
      <c r="G297" s="232"/>
      <c r="H297" s="232"/>
      <c r="I297" s="232"/>
      <c r="J297" s="232"/>
      <c r="K297" s="232"/>
    </row>
    <row r="298" spans="7:11" ht="12.75">
      <c r="G298" s="232"/>
      <c r="H298" s="232"/>
      <c r="I298" s="232"/>
      <c r="J298" s="232"/>
      <c r="K298" s="232"/>
    </row>
    <row r="299" spans="7:11" ht="12.75">
      <c r="G299" s="232"/>
      <c r="H299" s="232"/>
      <c r="I299" s="232"/>
      <c r="J299" s="232"/>
      <c r="K299" s="232"/>
    </row>
    <row r="300" spans="7:11" ht="12.75">
      <c r="G300" s="232"/>
      <c r="H300" s="232"/>
      <c r="I300" s="232"/>
      <c r="J300" s="232"/>
      <c r="K300" s="232"/>
    </row>
    <row r="301" spans="7:11" ht="12.75">
      <c r="G301" s="232"/>
      <c r="H301" s="232"/>
      <c r="I301" s="232"/>
      <c r="J301" s="232"/>
      <c r="K301" s="232"/>
    </row>
    <row r="302" spans="7:11" ht="12.75">
      <c r="G302" s="232"/>
      <c r="H302" s="232"/>
      <c r="I302" s="232"/>
      <c r="J302" s="232"/>
      <c r="K302" s="232"/>
    </row>
    <row r="303" spans="7:11" ht="12.75">
      <c r="G303" s="232"/>
      <c r="H303" s="232"/>
      <c r="I303" s="232"/>
      <c r="J303" s="232"/>
      <c r="K303" s="232"/>
    </row>
    <row r="304" spans="7:11" ht="12.75">
      <c r="G304" s="232"/>
      <c r="H304" s="232"/>
      <c r="I304" s="232"/>
      <c r="J304" s="232"/>
      <c r="K304" s="232"/>
    </row>
    <row r="305" spans="7:11" ht="12.75">
      <c r="G305" s="232"/>
      <c r="H305" s="232"/>
      <c r="I305" s="232"/>
      <c r="J305" s="232"/>
      <c r="K305" s="232"/>
    </row>
    <row r="306" spans="7:11" ht="12.75">
      <c r="G306" s="232"/>
      <c r="H306" s="232"/>
      <c r="I306" s="232"/>
      <c r="J306" s="232"/>
      <c r="K306" s="232"/>
    </row>
    <row r="307" spans="7:11" ht="12.75">
      <c r="G307" s="232"/>
      <c r="H307" s="232"/>
      <c r="I307" s="232"/>
      <c r="J307" s="232"/>
      <c r="K307" s="232"/>
    </row>
    <row r="308" spans="7:11" ht="12.75">
      <c r="G308" s="232"/>
      <c r="H308" s="232"/>
      <c r="I308" s="232"/>
      <c r="J308" s="232"/>
      <c r="K308" s="232"/>
    </row>
    <row r="309" spans="7:11" ht="12.75">
      <c r="G309" s="232"/>
      <c r="H309" s="232"/>
      <c r="I309" s="232"/>
      <c r="J309" s="232"/>
      <c r="K309" s="232"/>
    </row>
    <row r="310" spans="7:11" ht="12.75">
      <c r="G310" s="232"/>
      <c r="H310" s="232"/>
      <c r="I310" s="232"/>
      <c r="J310" s="232"/>
      <c r="K310" s="232"/>
    </row>
    <row r="311" spans="7:11" ht="12.75">
      <c r="G311" s="232"/>
      <c r="H311" s="232"/>
      <c r="I311" s="232"/>
      <c r="J311" s="232"/>
      <c r="K311" s="232"/>
    </row>
    <row r="312" spans="7:11" ht="12.75">
      <c r="G312" s="232"/>
      <c r="H312" s="232"/>
      <c r="I312" s="232"/>
      <c r="J312" s="232"/>
      <c r="K312" s="232"/>
    </row>
    <row r="313" spans="7:11" ht="12.75">
      <c r="G313" s="232"/>
      <c r="H313" s="232"/>
      <c r="I313" s="232"/>
      <c r="J313" s="232"/>
      <c r="K313" s="232"/>
    </row>
    <row r="314" spans="7:11" ht="12.75">
      <c r="G314" s="232"/>
      <c r="H314" s="232"/>
      <c r="I314" s="232"/>
      <c r="J314" s="232"/>
      <c r="K314" s="232"/>
    </row>
    <row r="315" spans="7:11" ht="12.75">
      <c r="G315" s="232"/>
      <c r="H315" s="232"/>
      <c r="I315" s="232"/>
      <c r="J315" s="232"/>
      <c r="K315" s="232"/>
    </row>
    <row r="316" spans="7:11" ht="12.75">
      <c r="G316" s="232"/>
      <c r="H316" s="232"/>
      <c r="I316" s="232"/>
      <c r="J316" s="232"/>
      <c r="K316" s="232"/>
    </row>
    <row r="317" spans="7:11" ht="12.75">
      <c r="G317" s="232"/>
      <c r="H317" s="232"/>
      <c r="I317" s="232"/>
      <c r="J317" s="232"/>
      <c r="K317" s="232"/>
    </row>
    <row r="318" spans="7:11" ht="12.75">
      <c r="G318" s="232"/>
      <c r="H318" s="232"/>
      <c r="I318" s="232"/>
      <c r="J318" s="232"/>
      <c r="K318" s="232"/>
    </row>
    <row r="319" spans="7:11" ht="12.75">
      <c r="G319" s="232"/>
      <c r="H319" s="232"/>
      <c r="I319" s="232"/>
      <c r="J319" s="232"/>
      <c r="K319" s="232"/>
    </row>
    <row r="320" spans="7:11" ht="12.75">
      <c r="G320" s="232"/>
      <c r="H320" s="232"/>
      <c r="I320" s="232"/>
      <c r="J320" s="232"/>
      <c r="K320" s="232"/>
    </row>
    <row r="321" spans="7:11" ht="12.75">
      <c r="G321" s="232"/>
      <c r="H321" s="232"/>
      <c r="I321" s="232"/>
      <c r="J321" s="232"/>
      <c r="K321" s="232"/>
    </row>
    <row r="322" spans="7:11" ht="12.75">
      <c r="G322" s="232"/>
      <c r="H322" s="232"/>
      <c r="I322" s="232"/>
      <c r="J322" s="232"/>
      <c r="K322" s="232"/>
    </row>
    <row r="323" spans="7:11" ht="12.75">
      <c r="G323" s="232"/>
      <c r="H323" s="232"/>
      <c r="I323" s="232"/>
      <c r="J323" s="232"/>
      <c r="K323" s="232"/>
    </row>
    <row r="324" spans="7:11" ht="12.75">
      <c r="G324" s="232"/>
      <c r="H324" s="232"/>
      <c r="I324" s="232"/>
      <c r="J324" s="232"/>
      <c r="K324" s="232"/>
    </row>
    <row r="325" spans="7:11" ht="12.75">
      <c r="G325" s="232"/>
      <c r="H325" s="232"/>
      <c r="I325" s="232"/>
      <c r="J325" s="232"/>
      <c r="K325" s="232"/>
    </row>
    <row r="326" spans="7:11" ht="12.75">
      <c r="G326" s="232"/>
      <c r="H326" s="232"/>
      <c r="I326" s="232"/>
      <c r="J326" s="232"/>
      <c r="K326" s="232"/>
    </row>
    <row r="327" spans="7:11" ht="12.75">
      <c r="G327" s="232"/>
      <c r="H327" s="232"/>
      <c r="I327" s="232"/>
      <c r="J327" s="232"/>
      <c r="K327" s="232"/>
    </row>
    <row r="328" spans="7:11" ht="12.75">
      <c r="G328" s="232"/>
      <c r="H328" s="232"/>
      <c r="I328" s="232"/>
      <c r="J328" s="232"/>
      <c r="K328" s="232"/>
    </row>
    <row r="329" spans="7:11" ht="12.75">
      <c r="G329" s="232"/>
      <c r="H329" s="232"/>
      <c r="I329" s="232"/>
      <c r="J329" s="232"/>
      <c r="K329" s="232"/>
    </row>
    <row r="330" spans="7:11" ht="12.75">
      <c r="G330" s="232"/>
      <c r="H330" s="232"/>
      <c r="I330" s="232"/>
      <c r="J330" s="232"/>
      <c r="K330" s="232"/>
    </row>
    <row r="331" spans="7:11" ht="12.75">
      <c r="G331" s="232"/>
      <c r="H331" s="232"/>
      <c r="I331" s="232"/>
      <c r="J331" s="232"/>
      <c r="K331" s="232"/>
    </row>
    <row r="332" spans="7:11" ht="12.75">
      <c r="G332" s="232"/>
      <c r="H332" s="232"/>
      <c r="I332" s="232"/>
      <c r="J332" s="232"/>
      <c r="K332" s="232"/>
    </row>
    <row r="333" spans="7:11" ht="12.75">
      <c r="G333" s="232"/>
      <c r="H333" s="232"/>
      <c r="I333" s="232"/>
      <c r="J333" s="232"/>
      <c r="K333" s="232"/>
    </row>
    <row r="334" spans="7:11" ht="12.75">
      <c r="G334" s="232"/>
      <c r="H334" s="232"/>
      <c r="I334" s="232"/>
      <c r="J334" s="232"/>
      <c r="K334" s="232"/>
    </row>
    <row r="335" spans="7:11" ht="12.75">
      <c r="G335" s="232"/>
      <c r="H335" s="232"/>
      <c r="I335" s="232"/>
      <c r="J335" s="232"/>
      <c r="K335" s="232"/>
    </row>
    <row r="336" spans="7:11" ht="12.75">
      <c r="G336" s="232"/>
      <c r="H336" s="232"/>
      <c r="I336" s="232"/>
      <c r="J336" s="232"/>
      <c r="K336" s="232"/>
    </row>
    <row r="337" spans="7:11" ht="12.75">
      <c r="G337" s="232"/>
      <c r="H337" s="232"/>
      <c r="I337" s="232"/>
      <c r="J337" s="232"/>
      <c r="K337" s="232"/>
    </row>
    <row r="338" spans="7:11" ht="12.75">
      <c r="G338" s="232"/>
      <c r="H338" s="232"/>
      <c r="I338" s="232"/>
      <c r="J338" s="232"/>
      <c r="K338" s="232"/>
    </row>
    <row r="339" spans="7:11" ht="12.75">
      <c r="G339" s="232"/>
      <c r="H339" s="232"/>
      <c r="I339" s="232"/>
      <c r="J339" s="232"/>
      <c r="K339" s="232"/>
    </row>
    <row r="340" spans="7:11" ht="12.75">
      <c r="G340" s="232"/>
      <c r="H340" s="232"/>
      <c r="I340" s="232"/>
      <c r="J340" s="232"/>
      <c r="K340" s="232"/>
    </row>
    <row r="341" spans="7:11" ht="12.75">
      <c r="G341" s="232"/>
      <c r="H341" s="232"/>
      <c r="I341" s="232"/>
      <c r="J341" s="232"/>
      <c r="K341" s="232"/>
    </row>
    <row r="342" spans="7:11" ht="12.75">
      <c r="G342" s="232"/>
      <c r="H342" s="232"/>
      <c r="I342" s="232"/>
      <c r="J342" s="232"/>
      <c r="K342" s="232"/>
    </row>
    <row r="343" spans="7:11" ht="12.75">
      <c r="G343" s="232"/>
      <c r="H343" s="232"/>
      <c r="I343" s="232"/>
      <c r="J343" s="232"/>
      <c r="K343" s="232"/>
    </row>
    <row r="344" spans="7:11" ht="12.75">
      <c r="G344" s="232"/>
      <c r="H344" s="232"/>
      <c r="I344" s="232"/>
      <c r="J344" s="232"/>
      <c r="K344" s="232"/>
    </row>
    <row r="345" spans="7:11" ht="12.75">
      <c r="G345" s="232"/>
      <c r="H345" s="232"/>
      <c r="I345" s="232"/>
      <c r="J345" s="232"/>
      <c r="K345" s="232"/>
    </row>
    <row r="346" spans="7:11" ht="12.75">
      <c r="G346" s="232"/>
      <c r="H346" s="232"/>
      <c r="I346" s="232"/>
      <c r="J346" s="232"/>
      <c r="K346" s="232"/>
    </row>
    <row r="347" spans="7:11" ht="12.75">
      <c r="G347" s="232"/>
      <c r="H347" s="232"/>
      <c r="I347" s="232"/>
      <c r="J347" s="232"/>
      <c r="K347" s="232"/>
    </row>
    <row r="348" spans="7:11" ht="12.75">
      <c r="G348" s="232"/>
      <c r="H348" s="232"/>
      <c r="I348" s="232"/>
      <c r="J348" s="232"/>
      <c r="K348" s="232"/>
    </row>
    <row r="349" spans="7:11" ht="12.75">
      <c r="G349" s="232"/>
      <c r="H349" s="232"/>
      <c r="I349" s="232"/>
      <c r="J349" s="232"/>
      <c r="K349" s="232"/>
    </row>
    <row r="350" spans="7:11" ht="12.75">
      <c r="G350" s="232"/>
      <c r="H350" s="232"/>
      <c r="I350" s="232"/>
      <c r="J350" s="232"/>
      <c r="K350" s="232"/>
    </row>
    <row r="351" spans="7:11" ht="12.75">
      <c r="G351" s="232"/>
      <c r="H351" s="232"/>
      <c r="I351" s="232"/>
      <c r="J351" s="232"/>
      <c r="K351" s="232"/>
    </row>
    <row r="352" spans="7:11" ht="12.75">
      <c r="G352" s="232"/>
      <c r="H352" s="232"/>
      <c r="I352" s="232"/>
      <c r="J352" s="232"/>
      <c r="K352" s="232"/>
    </row>
    <row r="353" spans="7:11" ht="12.75">
      <c r="G353" s="232"/>
      <c r="H353" s="232"/>
      <c r="I353" s="232"/>
      <c r="J353" s="232"/>
      <c r="K353" s="232"/>
    </row>
    <row r="354" spans="7:11" ht="12.75">
      <c r="G354" s="232"/>
      <c r="H354" s="232"/>
      <c r="I354" s="232"/>
      <c r="J354" s="232"/>
      <c r="K354" s="232"/>
    </row>
    <row r="355" spans="7:11" ht="12.75">
      <c r="G355" s="232"/>
      <c r="H355" s="232"/>
      <c r="I355" s="232"/>
      <c r="J355" s="232"/>
      <c r="K355" s="232"/>
    </row>
    <row r="356" spans="7:11" ht="12.75">
      <c r="G356" s="232"/>
      <c r="H356" s="232"/>
      <c r="I356" s="232"/>
      <c r="J356" s="232"/>
      <c r="K356" s="232"/>
    </row>
    <row r="357" spans="7:11" ht="12.75">
      <c r="G357" s="232"/>
      <c r="H357" s="232"/>
      <c r="I357" s="232"/>
      <c r="J357" s="232"/>
      <c r="K357" s="232"/>
    </row>
    <row r="358" spans="7:11" ht="12.75">
      <c r="G358" s="232"/>
      <c r="H358" s="232"/>
      <c r="I358" s="232"/>
      <c r="J358" s="232"/>
      <c r="K358" s="232"/>
    </row>
    <row r="359" spans="7:11" ht="12.75">
      <c r="G359" s="232"/>
      <c r="H359" s="232"/>
      <c r="I359" s="232"/>
      <c r="J359" s="232"/>
      <c r="K359" s="232"/>
    </row>
    <row r="360" spans="7:11" ht="12.75">
      <c r="G360" s="232"/>
      <c r="H360" s="232"/>
      <c r="I360" s="232"/>
      <c r="J360" s="232"/>
      <c r="K360" s="232"/>
    </row>
    <row r="361" spans="7:11" ht="12.75">
      <c r="G361" s="232"/>
      <c r="H361" s="232"/>
      <c r="I361" s="232"/>
      <c r="J361" s="232"/>
      <c r="K361" s="232"/>
    </row>
    <row r="362" spans="7:11" ht="12.75">
      <c r="G362" s="232"/>
      <c r="H362" s="232"/>
      <c r="I362" s="232"/>
      <c r="J362" s="232"/>
      <c r="K362" s="232"/>
    </row>
    <row r="363" spans="7:11" ht="12.75">
      <c r="G363" s="232"/>
      <c r="H363" s="232"/>
      <c r="I363" s="232"/>
      <c r="J363" s="232"/>
      <c r="K363" s="232"/>
    </row>
    <row r="364" spans="7:11" ht="12.75">
      <c r="G364" s="232"/>
      <c r="H364" s="232"/>
      <c r="I364" s="232"/>
      <c r="J364" s="232"/>
      <c r="K364" s="232"/>
    </row>
    <row r="365" spans="7:11" ht="12.75">
      <c r="G365" s="232"/>
      <c r="H365" s="232"/>
      <c r="I365" s="232"/>
      <c r="J365" s="232"/>
      <c r="K365" s="232"/>
    </row>
    <row r="366" spans="7:11" ht="12.75">
      <c r="G366" s="232"/>
      <c r="H366" s="232"/>
      <c r="I366" s="232"/>
      <c r="J366" s="232"/>
      <c r="K366" s="232"/>
    </row>
    <row r="367" spans="7:11" ht="12.75">
      <c r="G367" s="232"/>
      <c r="H367" s="232"/>
      <c r="I367" s="232"/>
      <c r="J367" s="232"/>
      <c r="K367" s="232"/>
    </row>
    <row r="368" spans="7:11" ht="12.75">
      <c r="G368" s="232"/>
      <c r="H368" s="232"/>
      <c r="I368" s="232"/>
      <c r="J368" s="232"/>
      <c r="K368" s="232"/>
    </row>
    <row r="369" spans="7:11" ht="12.75">
      <c r="G369" s="232"/>
      <c r="H369" s="232"/>
      <c r="I369" s="232"/>
      <c r="J369" s="232"/>
      <c r="K369" s="232"/>
    </row>
    <row r="370" spans="7:11" ht="12.75">
      <c r="G370" s="232"/>
      <c r="H370" s="232"/>
      <c r="I370" s="232"/>
      <c r="J370" s="232"/>
      <c r="K370" s="232"/>
    </row>
    <row r="371" spans="7:11" ht="12.75">
      <c r="G371" s="232"/>
      <c r="H371" s="232"/>
      <c r="I371" s="232"/>
      <c r="J371" s="232"/>
      <c r="K371" s="232"/>
    </row>
    <row r="372" spans="7:11" ht="12.75">
      <c r="G372" s="232"/>
      <c r="H372" s="232"/>
      <c r="I372" s="232"/>
      <c r="J372" s="232"/>
      <c r="K372" s="232"/>
    </row>
    <row r="373" spans="7:11" ht="12.75">
      <c r="G373" s="232"/>
      <c r="H373" s="232"/>
      <c r="I373" s="232"/>
      <c r="J373" s="232"/>
      <c r="K373" s="232"/>
    </row>
    <row r="374" spans="7:11" ht="12.75">
      <c r="G374" s="232"/>
      <c r="H374" s="232"/>
      <c r="I374" s="232"/>
      <c r="J374" s="232"/>
      <c r="K374" s="232"/>
    </row>
    <row r="375" spans="7:11" ht="12.75">
      <c r="G375" s="232"/>
      <c r="H375" s="232"/>
      <c r="I375" s="232"/>
      <c r="J375" s="232"/>
      <c r="K375" s="232"/>
    </row>
    <row r="376" spans="7:11" ht="12.75">
      <c r="G376" s="232"/>
      <c r="H376" s="232"/>
      <c r="I376" s="232"/>
      <c r="J376" s="232"/>
      <c r="K376" s="232"/>
    </row>
    <row r="377" spans="7:11" ht="12.75">
      <c r="G377" s="232"/>
      <c r="H377" s="232"/>
      <c r="I377" s="232"/>
      <c r="J377" s="232"/>
      <c r="K377" s="232"/>
    </row>
    <row r="378" spans="7:11" ht="12.75">
      <c r="G378" s="232"/>
      <c r="H378" s="232"/>
      <c r="I378" s="232"/>
      <c r="J378" s="232"/>
      <c r="K378" s="232"/>
    </row>
    <row r="379" spans="7:11" ht="12.75">
      <c r="G379" s="232"/>
      <c r="H379" s="232"/>
      <c r="I379" s="232"/>
      <c r="J379" s="232"/>
      <c r="K379" s="232"/>
    </row>
    <row r="380" spans="7:11" ht="12.75">
      <c r="G380" s="232"/>
      <c r="H380" s="232"/>
      <c r="I380" s="232"/>
      <c r="J380" s="232"/>
      <c r="K380" s="232"/>
    </row>
    <row r="381" spans="7:11" ht="12.75">
      <c r="G381" s="232"/>
      <c r="H381" s="232"/>
      <c r="I381" s="232"/>
      <c r="J381" s="232"/>
      <c r="K381" s="232"/>
    </row>
    <row r="382" spans="7:11" ht="12.75">
      <c r="G382" s="232"/>
      <c r="H382" s="232"/>
      <c r="I382" s="232"/>
      <c r="J382" s="232"/>
      <c r="K382" s="232"/>
    </row>
    <row r="383" spans="7:11" ht="12.75">
      <c r="G383" s="232"/>
      <c r="H383" s="232"/>
      <c r="I383" s="232"/>
      <c r="J383" s="232"/>
      <c r="K383" s="232"/>
    </row>
    <row r="384" spans="7:11" ht="12.75">
      <c r="G384" s="232"/>
      <c r="H384" s="232"/>
      <c r="I384" s="232"/>
      <c r="J384" s="232"/>
      <c r="K384" s="232"/>
    </row>
    <row r="385" spans="7:11" ht="12.75">
      <c r="G385" s="232"/>
      <c r="H385" s="232"/>
      <c r="I385" s="232"/>
      <c r="J385" s="232"/>
      <c r="K385" s="232"/>
    </row>
    <row r="386" spans="7:11" ht="12.75">
      <c r="G386" s="232"/>
      <c r="H386" s="232"/>
      <c r="I386" s="232"/>
      <c r="J386" s="232"/>
      <c r="K386" s="232"/>
    </row>
    <row r="387" spans="7:11" ht="12.75">
      <c r="G387" s="232"/>
      <c r="H387" s="232"/>
      <c r="I387" s="232"/>
      <c r="J387" s="232"/>
      <c r="K387" s="232"/>
    </row>
    <row r="388" spans="7:11" ht="12.75">
      <c r="G388" s="232"/>
      <c r="H388" s="232"/>
      <c r="I388" s="232"/>
      <c r="J388" s="232"/>
      <c r="K388" s="232"/>
    </row>
    <row r="389" spans="7:11" ht="12.75">
      <c r="G389" s="232"/>
      <c r="H389" s="232"/>
      <c r="I389" s="232"/>
      <c r="J389" s="232"/>
      <c r="K389" s="232"/>
    </row>
    <row r="390" spans="7:11" ht="12.75">
      <c r="G390" s="232"/>
      <c r="H390" s="232"/>
      <c r="I390" s="232"/>
      <c r="J390" s="232"/>
      <c r="K390" s="232"/>
    </row>
    <row r="391" spans="7:11" ht="12.75">
      <c r="G391" s="232"/>
      <c r="H391" s="232"/>
      <c r="I391" s="232"/>
      <c r="J391" s="232"/>
      <c r="K391" s="232"/>
    </row>
    <row r="392" spans="7:11" ht="12.75">
      <c r="G392" s="232"/>
      <c r="H392" s="232"/>
      <c r="I392" s="232"/>
      <c r="J392" s="232"/>
      <c r="K392" s="232"/>
    </row>
    <row r="393" spans="7:11" ht="12.75">
      <c r="G393" s="232"/>
      <c r="H393" s="232"/>
      <c r="I393" s="232"/>
      <c r="J393" s="232"/>
      <c r="K393" s="232"/>
    </row>
    <row r="394" spans="7:11" ht="12.75">
      <c r="G394" s="232"/>
      <c r="H394" s="232"/>
      <c r="I394" s="232"/>
      <c r="J394" s="232"/>
      <c r="K394" s="232"/>
    </row>
    <row r="395" spans="7:11" ht="12.75">
      <c r="G395" s="232"/>
      <c r="H395" s="232"/>
      <c r="I395" s="232"/>
      <c r="J395" s="232"/>
      <c r="K395" s="232"/>
    </row>
    <row r="396" spans="7:11" ht="12.75">
      <c r="G396" s="232"/>
      <c r="H396" s="232"/>
      <c r="I396" s="232"/>
      <c r="J396" s="232"/>
      <c r="K396" s="232"/>
    </row>
    <row r="397" spans="7:11" ht="12.75">
      <c r="G397" s="232"/>
      <c r="H397" s="232"/>
      <c r="I397" s="232"/>
      <c r="J397" s="232"/>
      <c r="K397" s="232"/>
    </row>
    <row r="398" spans="7:11" ht="12.75">
      <c r="G398" s="232"/>
      <c r="H398" s="232"/>
      <c r="I398" s="232"/>
      <c r="J398" s="232"/>
      <c r="K398" s="232"/>
    </row>
    <row r="399" spans="7:11" ht="12.75">
      <c r="G399" s="232"/>
      <c r="H399" s="232"/>
      <c r="I399" s="232"/>
      <c r="J399" s="232"/>
      <c r="K399" s="232"/>
    </row>
    <row r="400" spans="7:11" ht="12.75">
      <c r="G400" s="232"/>
      <c r="H400" s="232"/>
      <c r="I400" s="232"/>
      <c r="J400" s="232"/>
      <c r="K400" s="232"/>
    </row>
    <row r="401" spans="7:11" ht="12.75">
      <c r="G401" s="232"/>
      <c r="H401" s="232"/>
      <c r="I401" s="232"/>
      <c r="J401" s="232"/>
      <c r="K401" s="232"/>
    </row>
    <row r="402" spans="7:11" ht="12.75">
      <c r="G402" s="232"/>
      <c r="H402" s="232"/>
      <c r="I402" s="232"/>
      <c r="J402" s="232"/>
      <c r="K402" s="232"/>
    </row>
    <row r="403" spans="7:11" ht="12.75">
      <c r="G403" s="232"/>
      <c r="H403" s="232"/>
      <c r="I403" s="232"/>
      <c r="J403" s="232"/>
      <c r="K403" s="232"/>
    </row>
    <row r="404" spans="7:11" ht="12.75">
      <c r="G404" s="232"/>
      <c r="H404" s="232"/>
      <c r="I404" s="232"/>
      <c r="J404" s="232"/>
      <c r="K404" s="232"/>
    </row>
    <row r="405" spans="7:11" ht="12.75">
      <c r="G405" s="232"/>
      <c r="H405" s="232"/>
      <c r="I405" s="232"/>
      <c r="J405" s="232"/>
      <c r="K405" s="232"/>
    </row>
    <row r="406" spans="7:11" ht="12.75">
      <c r="G406" s="232"/>
      <c r="H406" s="232"/>
      <c r="I406" s="232"/>
      <c r="J406" s="232"/>
      <c r="K406" s="232"/>
    </row>
    <row r="407" spans="7:11" ht="12.75">
      <c r="G407" s="232"/>
      <c r="H407" s="232"/>
      <c r="I407" s="232"/>
      <c r="J407" s="232"/>
      <c r="K407" s="232"/>
    </row>
    <row r="408" spans="7:11" ht="12.75">
      <c r="G408" s="232"/>
      <c r="H408" s="232"/>
      <c r="I408" s="232"/>
      <c r="J408" s="232"/>
      <c r="K408" s="232"/>
    </row>
    <row r="409" spans="7:11" ht="12.75">
      <c r="G409" s="232"/>
      <c r="H409" s="232"/>
      <c r="I409" s="232"/>
      <c r="J409" s="232"/>
      <c r="K409" s="232"/>
    </row>
    <row r="410" spans="7:11" ht="12.75">
      <c r="G410" s="232"/>
      <c r="H410" s="232"/>
      <c r="I410" s="232"/>
      <c r="J410" s="232"/>
      <c r="K410" s="232"/>
    </row>
    <row r="411" spans="7:11" ht="12.75">
      <c r="G411" s="232"/>
      <c r="H411" s="232"/>
      <c r="I411" s="232"/>
      <c r="J411" s="232"/>
      <c r="K411" s="232"/>
    </row>
    <row r="412" spans="7:11" ht="12.75">
      <c r="G412" s="232"/>
      <c r="H412" s="232"/>
      <c r="I412" s="232"/>
      <c r="J412" s="232"/>
      <c r="K412" s="232"/>
    </row>
    <row r="413" spans="7:11" ht="12.75">
      <c r="G413" s="232"/>
      <c r="H413" s="232"/>
      <c r="I413" s="232"/>
      <c r="J413" s="232"/>
      <c r="K413" s="232"/>
    </row>
    <row r="414" spans="7:11" ht="12.75">
      <c r="G414" s="232"/>
      <c r="H414" s="232"/>
      <c r="I414" s="232"/>
      <c r="J414" s="232"/>
      <c r="K414" s="232"/>
    </row>
    <row r="415" spans="7:11" ht="12.75">
      <c r="G415" s="232"/>
      <c r="H415" s="232"/>
      <c r="I415" s="232"/>
      <c r="J415" s="232"/>
      <c r="K415" s="232"/>
    </row>
    <row r="416" spans="7:11" ht="12.75">
      <c r="G416" s="232"/>
      <c r="H416" s="232"/>
      <c r="I416" s="232"/>
      <c r="J416" s="232"/>
      <c r="K416" s="232"/>
    </row>
    <row r="417" spans="7:11" ht="12.75">
      <c r="G417" s="232"/>
      <c r="H417" s="232"/>
      <c r="I417" s="232"/>
      <c r="J417" s="232"/>
      <c r="K417" s="232"/>
    </row>
    <row r="418" spans="7:11" ht="12.75">
      <c r="G418" s="232"/>
      <c r="H418" s="232"/>
      <c r="I418" s="232"/>
      <c r="J418" s="232"/>
      <c r="K418" s="232"/>
    </row>
    <row r="419" spans="7:11" ht="12.75">
      <c r="G419" s="232"/>
      <c r="H419" s="232"/>
      <c r="I419" s="232"/>
      <c r="J419" s="232"/>
      <c r="K419" s="232"/>
    </row>
    <row r="420" spans="7:11" ht="12.75">
      <c r="G420" s="232"/>
      <c r="H420" s="232"/>
      <c r="I420" s="232"/>
      <c r="J420" s="232"/>
      <c r="K420" s="232"/>
    </row>
    <row r="421" spans="7:11" ht="12.75">
      <c r="G421" s="232"/>
      <c r="H421" s="232"/>
      <c r="I421" s="232"/>
      <c r="J421" s="232"/>
      <c r="K421" s="232"/>
    </row>
    <row r="422" spans="7:11" ht="12.75">
      <c r="G422" s="232"/>
      <c r="H422" s="232"/>
      <c r="I422" s="232"/>
      <c r="J422" s="232"/>
      <c r="K422" s="232"/>
    </row>
    <row r="423" spans="7:11" ht="12.75">
      <c r="G423" s="232"/>
      <c r="H423" s="232"/>
      <c r="I423" s="232"/>
      <c r="J423" s="232"/>
      <c r="K423" s="232"/>
    </row>
    <row r="424" spans="7:11" ht="12.75">
      <c r="G424" s="232"/>
      <c r="H424" s="232"/>
      <c r="I424" s="232"/>
      <c r="J424" s="232"/>
      <c r="K424" s="232"/>
    </row>
    <row r="425" spans="7:11" ht="12.75">
      <c r="G425" s="232"/>
      <c r="H425" s="232"/>
      <c r="I425" s="232"/>
      <c r="J425" s="232"/>
      <c r="K425" s="232"/>
    </row>
    <row r="426" spans="7:11" ht="12.75">
      <c r="G426" s="232"/>
      <c r="H426" s="232"/>
      <c r="I426" s="232"/>
      <c r="J426" s="232"/>
      <c r="K426" s="232"/>
    </row>
    <row r="427" spans="7:11" ht="12.75">
      <c r="G427" s="232"/>
      <c r="H427" s="232"/>
      <c r="I427" s="232"/>
      <c r="J427" s="232"/>
      <c r="K427" s="232"/>
    </row>
    <row r="428" spans="7:11" ht="12.75">
      <c r="G428" s="232"/>
      <c r="H428" s="232"/>
      <c r="I428" s="232"/>
      <c r="J428" s="232"/>
      <c r="K428" s="232"/>
    </row>
    <row r="429" spans="7:11" ht="12.75">
      <c r="G429" s="232"/>
      <c r="H429" s="232"/>
      <c r="I429" s="232"/>
      <c r="J429" s="232"/>
      <c r="K429" s="232"/>
    </row>
    <row r="430" spans="7:11" ht="12.75">
      <c r="G430" s="232"/>
      <c r="H430" s="232"/>
      <c r="I430" s="232"/>
      <c r="J430" s="232"/>
      <c r="K430" s="232"/>
    </row>
    <row r="431" spans="7:11" ht="12.75">
      <c r="G431" s="232"/>
      <c r="H431" s="232"/>
      <c r="I431" s="232"/>
      <c r="J431" s="232"/>
      <c r="K431" s="232"/>
    </row>
    <row r="432" spans="7:11" ht="12.75">
      <c r="G432" s="232"/>
      <c r="H432" s="232"/>
      <c r="I432" s="232"/>
      <c r="J432" s="232"/>
      <c r="K432" s="232"/>
    </row>
    <row r="433" spans="7:11" ht="12.75">
      <c r="G433" s="232"/>
      <c r="H433" s="232"/>
      <c r="I433" s="232"/>
      <c r="J433" s="232"/>
      <c r="K433" s="232"/>
    </row>
    <row r="434" spans="7:11" ht="12.75">
      <c r="G434" s="232"/>
      <c r="H434" s="232"/>
      <c r="I434" s="232"/>
      <c r="J434" s="232"/>
      <c r="K434" s="232"/>
    </row>
    <row r="435" spans="7:11" ht="12.75">
      <c r="G435" s="232"/>
      <c r="H435" s="232"/>
      <c r="I435" s="232"/>
      <c r="J435" s="232"/>
      <c r="K435" s="232"/>
    </row>
    <row r="436" spans="7:11" ht="12.75">
      <c r="G436" s="232"/>
      <c r="H436" s="232"/>
      <c r="I436" s="232"/>
      <c r="J436" s="232"/>
      <c r="K436" s="232"/>
    </row>
    <row r="437" spans="7:11" ht="12.75">
      <c r="G437" s="232"/>
      <c r="H437" s="232"/>
      <c r="I437" s="232"/>
      <c r="J437" s="232"/>
      <c r="K437" s="232"/>
    </row>
    <row r="438" spans="7:11" ht="12.75">
      <c r="G438" s="232"/>
      <c r="H438" s="232"/>
      <c r="I438" s="232"/>
      <c r="J438" s="232"/>
      <c r="K438" s="232"/>
    </row>
    <row r="439" spans="7:11" ht="12.75">
      <c r="G439" s="232"/>
      <c r="H439" s="232"/>
      <c r="I439" s="232"/>
      <c r="J439" s="232"/>
      <c r="K439" s="232"/>
    </row>
    <row r="440" spans="7:11" ht="12.75">
      <c r="G440" s="232"/>
      <c r="H440" s="232"/>
      <c r="I440" s="232"/>
      <c r="J440" s="232"/>
      <c r="K440" s="232"/>
    </row>
    <row r="441" spans="7:11" ht="12.75">
      <c r="G441" s="232"/>
      <c r="H441" s="232"/>
      <c r="I441" s="232"/>
      <c r="J441" s="232"/>
      <c r="K441" s="232"/>
    </row>
    <row r="442" spans="7:11" ht="12.75">
      <c r="G442" s="232"/>
      <c r="H442" s="232"/>
      <c r="I442" s="232"/>
      <c r="J442" s="232"/>
      <c r="K442" s="232"/>
    </row>
    <row r="443" spans="7:11" ht="12.75">
      <c r="G443" s="232"/>
      <c r="H443" s="232"/>
      <c r="I443" s="232"/>
      <c r="J443" s="232"/>
      <c r="K443" s="232"/>
    </row>
    <row r="444" spans="7:11" ht="12.75">
      <c r="G444" s="232"/>
      <c r="H444" s="232"/>
      <c r="I444" s="232"/>
      <c r="J444" s="232"/>
      <c r="K444" s="232"/>
    </row>
    <row r="445" spans="7:11" ht="12.75">
      <c r="G445" s="232"/>
      <c r="H445" s="232"/>
      <c r="I445" s="232"/>
      <c r="J445" s="232"/>
      <c r="K445" s="232"/>
    </row>
    <row r="446" spans="7:11" ht="12.75">
      <c r="G446" s="232"/>
      <c r="H446" s="232"/>
      <c r="I446" s="232"/>
      <c r="J446" s="232"/>
      <c r="K446" s="232"/>
    </row>
    <row r="447" spans="7:11" ht="12.75">
      <c r="G447" s="232"/>
      <c r="H447" s="232"/>
      <c r="I447" s="232"/>
      <c r="J447" s="232"/>
      <c r="K447" s="232"/>
    </row>
    <row r="448" spans="7:11" ht="12.75">
      <c r="G448" s="232"/>
      <c r="H448" s="232"/>
      <c r="I448" s="232"/>
      <c r="J448" s="232"/>
      <c r="K448" s="232"/>
    </row>
    <row r="449" spans="7:11" ht="12.75">
      <c r="G449" s="232"/>
      <c r="H449" s="232"/>
      <c r="I449" s="232"/>
      <c r="J449" s="232"/>
      <c r="K449" s="232"/>
    </row>
    <row r="450" spans="7:11" ht="12.75">
      <c r="G450" s="232"/>
      <c r="H450" s="232"/>
      <c r="I450" s="232"/>
      <c r="J450" s="232"/>
      <c r="K450" s="232"/>
    </row>
    <row r="451" spans="7:11" ht="12.75">
      <c r="G451" s="232"/>
      <c r="H451" s="232"/>
      <c r="I451" s="232"/>
      <c r="J451" s="232"/>
      <c r="K451" s="232"/>
    </row>
  </sheetData>
  <sheetProtection password="CC73" sheet="1" objects="1" scenarios="1"/>
  <printOptions horizontalCentered="1"/>
  <pageMargins left="0.7874015748031497" right="0.7874015748031497" top="0.984251968503937" bottom="0.984251968503937" header="0.5118110236220472" footer="0.5118110236220472"/>
  <pageSetup fitToHeight="1" fitToWidth="1" horizontalDpi="360" verticalDpi="360" orientation="landscape"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nanard</dc:creator>
  <cp:keywords/>
  <dc:description/>
  <cp:lastModifiedBy>cahouette</cp:lastModifiedBy>
  <dcterms:created xsi:type="dcterms:W3CDTF">2003-10-07T07:16:28Z</dcterms:created>
  <dcterms:modified xsi:type="dcterms:W3CDTF">2010-10-08T13:48:38Z</dcterms:modified>
  <cp:category/>
  <cp:version/>
  <cp:contentType/>
  <cp:contentStatus/>
</cp:coreProperties>
</file>